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8" activeTab="0"/>
  </bookViews>
  <sheets>
    <sheet name="CUADRO 26" sheetId="1" r:id="rId1"/>
  </sheets>
  <externalReferences>
    <externalReference r:id="rId4"/>
  </externalReferences>
  <definedNames>
    <definedName name="aaa">#REF!</definedName>
    <definedName name="AAAFFF">#REF!</definedName>
    <definedName name="_xlnm.Print_Area" localSheetId="0">'CUADRO 26'!$A$1:$K$55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<sst xmlns="http://schemas.openxmlformats.org/spreadsheetml/2006/main" count="23" uniqueCount="23">
  <si>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</si>
  <si>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</si>
  <si>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</si>
  <si>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</si>
  <si>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</si>
  <si>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</si>
  <si>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</si>
  <si>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</si>
  <si>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</si>
  <si>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</si>
  <si>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</si>
  <si>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</si>
  <si>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</si>
  <si>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</si>
  <si>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</si>
  <si>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</si>
  <si>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</si>
  <si>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</si>
  <si>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</si>
  <si>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</si>
  <si>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</si>
  <si>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</si>
  <si>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2021 Y 2020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</si>
</sst>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4.35"/>
      <color indexed="8"/>
      <name val="Arial"/>
      <family val="0"/>
    </font>
    <font>
      <sz val="1.8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8" fillId="6" borderId="0" applyNumberFormat="0" applyBorder="0" applyAlignment="0" applyProtection="0"/>
    <xf numFmtId="0" fontId="129" fillId="50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23" applyNumberFormat="0" applyFill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9" fillId="63" borderId="16" applyNumberFormat="0" applyAlignment="0" applyProtection="0"/>
    <xf numFmtId="0" fontId="140" fillId="63" borderId="16" applyNumberFormat="0" applyAlignment="0" applyProtection="0"/>
    <xf numFmtId="0" fontId="140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2" fillId="70" borderId="0" applyNumberFormat="0" applyBorder="0" applyAlignment="0" applyProtection="0"/>
    <xf numFmtId="0" fontId="143" fillId="70" borderId="0" applyNumberFormat="0" applyBorder="0" applyAlignment="0" applyProtection="0"/>
    <xf numFmtId="0" fontId="143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4" fillId="71" borderId="0" applyNumberFormat="0" applyBorder="0" applyAlignment="0" applyProtection="0"/>
    <xf numFmtId="0" fontId="72" fillId="24" borderId="0" applyNumberFormat="0" applyBorder="0" applyAlignment="0" applyProtection="0"/>
    <xf numFmtId="0" fontId="145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1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4" fillId="72" borderId="32" applyNumberFormat="0" applyFont="0" applyAlignment="0" applyProtection="0"/>
    <xf numFmtId="0" fontId="125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6" fillId="51" borderId="33" applyNumberFormat="0" applyAlignment="0" applyProtection="0"/>
    <xf numFmtId="0" fontId="147" fillId="51" borderId="33" applyNumberFormat="0" applyAlignment="0" applyProtection="0"/>
    <xf numFmtId="0" fontId="147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2" fillId="0" borderId="0" applyNumberFormat="0" applyFill="0" applyBorder="0" applyAlignment="0" applyProtection="0"/>
    <xf numFmtId="0" fontId="153" fillId="0" borderId="23" applyNumberFormat="0" applyFill="0" applyAlignment="0" applyProtection="0"/>
    <xf numFmtId="0" fontId="60" fillId="0" borderId="28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9" applyNumberFormat="0" applyFill="0" applyAlignment="0" applyProtection="0"/>
    <xf numFmtId="0" fontId="137" fillId="0" borderId="41" applyNumberFormat="0" applyFill="0" applyAlignment="0" applyProtection="0"/>
    <xf numFmtId="0" fontId="138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60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4" fontId="102" fillId="79" borderId="14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4" fontId="102" fillId="79" borderId="47" xfId="0" applyNumberFormat="1" applyFont="1" applyFill="1" applyBorder="1" applyAlignment="1">
      <alignment horizontal="right" vertical="center"/>
    </xf>
    <xf numFmtId="4" fontId="103" fillId="11" borderId="12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 horizontal="left" vertical="center" wrapText="1"/>
    </xf>
    <xf numFmtId="0" fontId="5" fillId="79" borderId="0" xfId="0" applyFont="1" applyFill="1" applyBorder="1" applyAlignment="1">
      <alignment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 2" xfId="380"/>
    <cellStyle name="Buena 3" xfId="381"/>
    <cellStyle name="Bueno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35277879"/>
        <c:axId val="49065456"/>
      </c:bar3D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5277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26'!$J$4:$K$4</c:f>
              <c:numCache/>
            </c:numRef>
          </c:cat>
          <c:val>
            <c:numRef>
              <c:f>'CUADRO 26'!$J$22:$K$22</c:f>
              <c:numCache/>
            </c:numRef>
          </c:val>
          <c:shape val="box"/>
        </c:ser>
        <c:shape val="box"/>
        <c:axId val="38935921"/>
        <c:axId val="14878970"/>
      </c:bar3D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935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26'!$A$18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26'!$J$18:$K$18</c:f>
              <c:numCache/>
            </c:numRef>
          </c:val>
          <c:shape val="box"/>
        </c:ser>
        <c:ser>
          <c:idx val="2"/>
          <c:order val="1"/>
          <c:tx>
            <c:strRef>
              <c:f>'CUADRO 26'!$A$19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26'!$J$19:$K$19</c:f>
              <c:numCache/>
            </c:numRef>
          </c:val>
          <c:shape val="box"/>
        </c:ser>
        <c:ser>
          <c:idx val="3"/>
          <c:order val="2"/>
          <c:tx>
            <c:strRef>
              <c:f>'CUADRO 26'!$A$20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26'!$J$20:$K$20</c:f>
              <c:numCache/>
            </c:numRef>
          </c:val>
          <c:shape val="box"/>
        </c:ser>
        <c:ser>
          <c:idx val="4"/>
          <c:order val="3"/>
          <c:tx>
            <c:strRef>
              <c:f>'CUADRO 26'!$A$21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26'!$J$21:$K$21</c:f>
              <c:numCache/>
            </c:numRef>
          </c:val>
          <c:shape val="box"/>
        </c:ser>
        <c:ser>
          <c:idx val="5"/>
          <c:order val="4"/>
          <c:tx>
            <c:strRef>
              <c:f>'CUADRO 26'!$A$22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26'!$J$22:$K$22</c:f>
              <c:numCache/>
            </c:numRef>
          </c:val>
          <c:shape val="box"/>
        </c:ser>
        <c:shape val="box"/>
        <c:axId val="66801867"/>
        <c:axId val="64345892"/>
      </c:bar3D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345892"/>
        <c:crosses val="autoZero"/>
        <c:auto val="1"/>
        <c:lblOffset val="100"/>
        <c:tickLblSkip val="1"/>
        <c:noMultiLvlLbl val="0"/>
      </c:catAx>
      <c:valAx>
        <c:axId val="64345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1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6967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47" t="s">
        <v>1</v>
      </c>
      <c r="G3" s="48"/>
      <c r="H3" s="47" t="s">
        <v>2</v>
      </c>
      <c r="I3" s="48"/>
      <c r="J3" s="49" t="s">
        <v>3</v>
      </c>
      <c r="K3" s="50"/>
    </row>
    <row r="4" spans="1:11" s="2" customFormat="1" ht="14.25" customHeight="1">
      <c r="A4" s="12"/>
      <c r="B4" s="13"/>
      <c r="C4" s="14"/>
      <c r="D4" s="15"/>
      <c r="E4" s="15"/>
      <c r="F4" s="16">
        <v>2021</v>
      </c>
      <c r="G4" s="16">
        <v>2020</v>
      </c>
      <c r="H4" s="16">
        <v>2021</v>
      </c>
      <c r="I4" s="16">
        <v>2020</v>
      </c>
      <c r="J4" s="16">
        <v>2021</v>
      </c>
      <c r="K4" s="16">
        <v>2020</v>
      </c>
    </row>
    <row r="5" spans="1:11" ht="24.75" customHeight="1">
      <c r="A5" s="54" t="s">
        <v>4</v>
      </c>
      <c r="B5" s="55"/>
      <c r="C5" s="55"/>
      <c r="D5" s="17"/>
      <c r="E5" s="17"/>
      <c r="F5" s="18">
        <f>F6+F14</f>
        <v>352576950.89</v>
      </c>
      <c r="G5" s="18">
        <v>409254683.35999995</v>
      </c>
      <c r="H5" s="18">
        <f>H6+H14</f>
        <v>334324598.33</v>
      </c>
      <c r="I5" s="18">
        <v>315687305.12</v>
      </c>
      <c r="J5" s="19">
        <f>J6+J14</f>
        <v>18252352.560000006</v>
      </c>
      <c r="K5" s="19">
        <v>93567378.23999996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352476651.95</v>
      </c>
      <c r="G6" s="18">
        <v>409212282.65999997</v>
      </c>
      <c r="H6" s="21">
        <f>SUM(H7:H13)</f>
        <v>334297598.33</v>
      </c>
      <c r="I6" s="21">
        <v>315656705.12</v>
      </c>
      <c r="J6" s="21">
        <f aca="true" t="shared" si="0" ref="J6:J13">F6-H6</f>
        <v>18179053.620000005</v>
      </c>
      <c r="K6" s="21">
        <v>93555577.53999996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36">
        <v>211455452.82</v>
      </c>
      <c r="I7" s="25">
        <v>211476358.46</v>
      </c>
      <c r="J7" s="36">
        <f t="shared" si="0"/>
        <v>-211455452.82</v>
      </c>
      <c r="K7" s="25">
        <v>-211476358.46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36032887.45</v>
      </c>
      <c r="I8" s="25">
        <v>32525132.07</v>
      </c>
      <c r="J8" s="25">
        <f t="shared" si="0"/>
        <v>-36032887.45</v>
      </c>
      <c r="K8" s="25">
        <v>-32525132.07</v>
      </c>
    </row>
    <row r="9" spans="1:11" ht="15" customHeight="1">
      <c r="A9" s="22"/>
      <c r="B9" s="23" t="s">
        <v>7</v>
      </c>
      <c r="C9" s="17"/>
      <c r="D9" s="17"/>
      <c r="E9" s="17"/>
      <c r="F9" s="24">
        <v>74691003</v>
      </c>
      <c r="G9" s="24">
        <v>122284718.34</v>
      </c>
      <c r="H9" s="25">
        <v>344527.03</v>
      </c>
      <c r="I9" s="25">
        <v>591082.4</v>
      </c>
      <c r="J9" s="25">
        <f t="shared" si="0"/>
        <v>74346475.97</v>
      </c>
      <c r="K9" s="25">
        <v>121693635.94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214838081.75</v>
      </c>
      <c r="G10" s="24">
        <v>235304233.63</v>
      </c>
      <c r="H10" s="25">
        <v>12720619.83</v>
      </c>
      <c r="I10" s="25">
        <v>11261141.72</v>
      </c>
      <c r="J10" s="25">
        <f t="shared" si="0"/>
        <v>202117461.92</v>
      </c>
      <c r="K10" s="25">
        <v>224043091.91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1576695.83</v>
      </c>
      <c r="G11" s="24">
        <v>1471254.78</v>
      </c>
      <c r="H11" s="25">
        <v>0</v>
      </c>
      <c r="I11" s="25">
        <v>0</v>
      </c>
      <c r="J11" s="25">
        <f t="shared" si="0"/>
        <v>1576695.83</v>
      </c>
      <c r="K11" s="25">
        <v>1471254.78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493974.82</v>
      </c>
      <c r="G12" s="24">
        <v>0</v>
      </c>
      <c r="H12" s="25">
        <v>73510961.46</v>
      </c>
      <c r="I12" s="25">
        <v>59450630.07</v>
      </c>
      <c r="J12" s="25">
        <f t="shared" si="0"/>
        <v>-73016986.64</v>
      </c>
      <c r="K12" s="25">
        <v>-59450630.07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60876896.55</v>
      </c>
      <c r="G13" s="24">
        <v>50152075.91</v>
      </c>
      <c r="H13" s="25">
        <v>233149.74</v>
      </c>
      <c r="I13" s="25">
        <v>352360.4</v>
      </c>
      <c r="J13" s="25">
        <f t="shared" si="0"/>
        <v>60643746.809999995</v>
      </c>
      <c r="K13" s="25">
        <v>49799715.51</v>
      </c>
    </row>
    <row r="14" spans="1:11" ht="15" customHeight="1">
      <c r="A14" s="56" t="s">
        <v>17</v>
      </c>
      <c r="B14" s="57"/>
      <c r="C14" s="57"/>
      <c r="D14" s="17"/>
      <c r="E14" s="17"/>
      <c r="F14" s="18">
        <f>F15</f>
        <v>100298.94</v>
      </c>
      <c r="G14" s="18">
        <v>42400.7</v>
      </c>
      <c r="H14" s="21">
        <f>H15</f>
        <v>27000</v>
      </c>
      <c r="I14" s="21">
        <v>30600</v>
      </c>
      <c r="J14" s="21">
        <f>F14-H14</f>
        <v>73298.94</v>
      </c>
      <c r="K14" s="21">
        <v>11800.699999999997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100298.94</v>
      </c>
      <c r="G15" s="24">
        <v>42400.7</v>
      </c>
      <c r="H15" s="25">
        <v>27000</v>
      </c>
      <c r="I15" s="25">
        <v>30600</v>
      </c>
      <c r="J15" s="25">
        <f>F15-H15</f>
        <v>73298.94</v>
      </c>
      <c r="K15" s="25">
        <v>11800.699999999997</v>
      </c>
    </row>
    <row r="16" spans="1:11" ht="20.25" customHeight="1">
      <c r="A16" s="56" t="s">
        <v>13</v>
      </c>
      <c r="B16" s="58"/>
      <c r="C16" s="58"/>
      <c r="D16" s="17"/>
      <c r="E16" s="17"/>
      <c r="F16" s="18">
        <f>F17</f>
        <v>219921.13</v>
      </c>
      <c r="G16" s="18">
        <v>218826.68</v>
      </c>
      <c r="H16" s="21">
        <f>H17</f>
        <v>5372294.3</v>
      </c>
      <c r="I16" s="21">
        <v>5291437.46</v>
      </c>
      <c r="J16" s="21">
        <f>F16-H16</f>
        <v>-5152373.17</v>
      </c>
      <c r="K16" s="21">
        <v>-5072610.78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219921.13</v>
      </c>
      <c r="G17" s="24">
        <v>218826.68</v>
      </c>
      <c r="H17" s="25">
        <v>5372294.3</v>
      </c>
      <c r="I17" s="25">
        <v>5291437.46</v>
      </c>
      <c r="J17" s="25">
        <f>F17-H17</f>
        <v>-5152373.17</v>
      </c>
      <c r="K17" s="25">
        <v>-5072610.78</v>
      </c>
    </row>
    <row r="18" spans="1:11" ht="19.5" customHeight="1">
      <c r="A18" s="44" t="s">
        <v>15</v>
      </c>
      <c r="B18" s="45"/>
      <c r="C18" s="45"/>
      <c r="D18" s="26"/>
      <c r="E18" s="26"/>
      <c r="F18" s="27">
        <f>F5+F16</f>
        <v>352796872.02</v>
      </c>
      <c r="G18" s="27">
        <v>409473510.03999996</v>
      </c>
      <c r="H18" s="28">
        <f>H5+H16</f>
        <v>339696892.63</v>
      </c>
      <c r="I18" s="28">
        <v>320978742.58</v>
      </c>
      <c r="J18" s="29">
        <f>J5+J16</f>
        <v>13099979.390000006</v>
      </c>
      <c r="K18" s="29">
        <v>88494767.45999996</v>
      </c>
    </row>
    <row r="19" spans="1:11" s="3" customFormat="1" ht="19.5" customHeight="1">
      <c r="A19" s="59" t="s">
        <v>18</v>
      </c>
      <c r="B19" s="41"/>
      <c r="C19" s="41"/>
      <c r="D19" s="41"/>
      <c r="E19" s="41"/>
      <c r="F19" s="41"/>
      <c r="G19" s="41"/>
      <c r="H19" s="31"/>
      <c r="I19" s="31"/>
      <c r="J19" s="37">
        <v>0</v>
      </c>
      <c r="K19" s="32">
        <v>0</v>
      </c>
    </row>
    <row r="20" spans="1:11" s="3" customFormat="1" ht="19.5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31"/>
      <c r="J20" s="36">
        <v>47525230.65</v>
      </c>
      <c r="K20" s="25">
        <v>35952723.9989</v>
      </c>
    </row>
    <row r="21" spans="1:11" s="3" customFormat="1" ht="19.5" customHeight="1">
      <c r="A21" s="42" t="s">
        <v>19</v>
      </c>
      <c r="B21" s="43"/>
      <c r="C21" s="43"/>
      <c r="D21" s="43"/>
      <c r="E21" s="43"/>
      <c r="F21" s="43"/>
      <c r="G21" s="43"/>
      <c r="H21" s="43"/>
      <c r="I21" s="33"/>
      <c r="J21" s="38">
        <v>18824719.31</v>
      </c>
      <c r="K21" s="34">
        <v>15564071.3683</v>
      </c>
    </row>
    <row r="22" spans="1:11" s="2" customFormat="1" ht="19.5" customHeight="1">
      <c r="A22" s="52" t="s">
        <v>21</v>
      </c>
      <c r="B22" s="53"/>
      <c r="C22" s="53"/>
      <c r="D22" s="53"/>
      <c r="E22" s="53"/>
      <c r="F22" s="53"/>
      <c r="G22" s="35"/>
      <c r="H22" s="35"/>
      <c r="I22" s="35"/>
      <c r="J22" s="39">
        <f>J18-J20+J21</f>
        <v>-15600531.949999992</v>
      </c>
      <c r="K22" s="30">
        <v>68106114.82939997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9.75">
      <c r="B25" s="46"/>
      <c r="C25" s="46"/>
      <c r="D25" s="46"/>
      <c r="E25" s="46"/>
      <c r="F25" s="46"/>
      <c r="G25" s="46"/>
      <c r="H25" s="46"/>
      <c r="I25" s="46"/>
      <c r="J25" s="46"/>
    </row>
    <row r="27" ht="9.75">
      <c r="K27" s="7"/>
    </row>
  </sheetData>
  <sheetProtection/>
  <mergeCells count="13">
    <mergeCell ref="A1:K1"/>
    <mergeCell ref="A22:F22"/>
    <mergeCell ref="A5:C5"/>
    <mergeCell ref="A14:C14"/>
    <mergeCell ref="A16:C16"/>
    <mergeCell ref="A19:G19"/>
    <mergeCell ref="A20:H20"/>
    <mergeCell ref="A21:H21"/>
    <mergeCell ref="A18:C18"/>
    <mergeCell ref="B25:J25"/>
    <mergeCell ref="F3:G3"/>
    <mergeCell ref="H3:I3"/>
    <mergeCell ref="J3:K3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mariajesus.carrasco</cp:lastModifiedBy>
  <cp:lastPrinted>2017-08-03T08:23:45Z</cp:lastPrinted>
  <dcterms:created xsi:type="dcterms:W3CDTF">2005-01-21T10:42:07Z</dcterms:created>
  <dcterms:modified xsi:type="dcterms:W3CDTF">2022-10-24T16:11:27Z</dcterms:modified>
  <cp:category/>
  <cp:version/>
  <cp:contentType/>
  <cp:contentStatus/>
</cp:coreProperties>
</file>