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340" windowHeight="6345" tabRatio="372" activeTab="0"/>
  </bookViews>
  <sheets>
    <sheet name="CUADRO 3" sheetId="1" r:id="rId1"/>
  </sheets>
  <definedNames>
    <definedName name="_xlnm.Print_Area" localSheetId="0">'CUADRO 3'!$A$1:$E$43</definedName>
  </definedNames>
  <calcPr fullCalcOnLoad="1"/>
</workbook>
</file>

<file path=xl/sharedStrings.xml><?xml version="1.0" encoding="utf-8"?>
<sst xmlns="http://schemas.openxmlformats.org/spreadsheetml/2006/main" count="48" uniqueCount="34">
  <si>
    <t>CAPÍTULO I GASTOS DE PERSONAL</t>
  </si>
  <si>
    <t>CAPÍTULO II GASTOS CORRIENTES EN BIENES Y SERVICIOS</t>
  </si>
  <si>
    <t>CAPÍTULO III GASTOS FINANCIEROS</t>
  </si>
  <si>
    <t>CAPÍTULO IV TRANSFERENCIAS CORRIENTES</t>
  </si>
  <si>
    <t>CAPÍTULO VI INVERSIONES REALES</t>
  </si>
  <si>
    <t>CAPÍTULO VIII ACTIVOS FINANCIEROS</t>
  </si>
  <si>
    <t>CAPÍTULO IX PASIVOS FINANCIEROS</t>
  </si>
  <si>
    <t>PROGRAMA/ECONÓMICA</t>
  </si>
  <si>
    <t>UNIVERSIDAD POLITÉCNICA DE MADRID</t>
  </si>
  <si>
    <t>Créditos  Definitivos</t>
  </si>
  <si>
    <t>Obligaciones Reconocidas Netas</t>
  </si>
  <si>
    <t>CAPÍTULO VII TRANSFERENCIAS DE CAPITAL</t>
  </si>
  <si>
    <t>CAPITULO I GASTOS DE PERSONAL</t>
  </si>
  <si>
    <t>PROGRAMA 500 DIRECCIÓN Y GESTIÓN ADMINISTRATIVA</t>
  </si>
  <si>
    <t>PROGRAMA 507 BECAS Y AYUDAS A LA EDUCACIÓN</t>
  </si>
  <si>
    <t>TOTAL PROGRAMA 500</t>
  </si>
  <si>
    <t>TOTAL PROGRAMA 507</t>
  </si>
  <si>
    <t>PROGRAMA 509 CALIDAD DE LA ENSEÑANZA</t>
  </si>
  <si>
    <t>TOTAL PROGRAMA 509</t>
  </si>
  <si>
    <t>PROGRAMA 515 PERSONAL FORMACIÓN PROFESORADO</t>
  </si>
  <si>
    <t>TOTAL PROGRAMA 515</t>
  </si>
  <si>
    <t>PROGRAMA 517 GESTIÓN DE INFRAESTRUCTURAS EDUCATIVAS</t>
  </si>
  <si>
    <t>TOTAL PROGRAMA 517</t>
  </si>
  <si>
    <t>PROGRAMA 518 UNIVERSIDADES</t>
  </si>
  <si>
    <t>TOTAL PROGRAMA 518</t>
  </si>
  <si>
    <t>PROGRAMA 519 INVESTIGACIÓN</t>
  </si>
  <si>
    <t>TOTAL PROGRAMA 519</t>
  </si>
  <si>
    <t>PROGRAMA 521 CONSEJO SOCIAL</t>
  </si>
  <si>
    <t>TOTAL PROGRAMA 521</t>
  </si>
  <si>
    <t xml:space="preserve">TOTAL </t>
  </si>
  <si>
    <t>% Ejecución</t>
  </si>
  <si>
    <t>Modificaciones de Crédito</t>
  </si>
  <si>
    <t>Créditos             Iniciales</t>
  </si>
  <si>
    <t>Cuadro 3. LIQUIDACIÓN DEL PRESUPUESTO EJERCICIO 2013 POR PROGRAMAS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</si>
</sst>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2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33" borderId="10" xfId="0" applyFont="1" applyFill="1" applyBorder="1" applyAlignment="1">
      <alignment/>
    </xf>
    <xf numFmtId="0" fontId="21" fillId="33" borderId="11" xfId="0" applyFont="1" applyFill="1" applyBorder="1" applyAlignment="1">
      <alignment horizontal="left" vertical="center"/>
    </xf>
    <xf numFmtId="4" fontId="22" fillId="33" borderId="12" xfId="0" applyNumberFormat="1" applyFont="1" applyFill="1" applyBorder="1" applyAlignment="1">
      <alignment/>
    </xf>
    <xf numFmtId="4" fontId="22" fillId="34" borderId="12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2" fillId="33" borderId="11" xfId="0" applyFont="1" applyFill="1" applyBorder="1" applyAlignment="1">
      <alignment horizontal="left" vertical="center"/>
    </xf>
    <xf numFmtId="0" fontId="22" fillId="33" borderId="11" xfId="0" applyFont="1" applyFill="1" applyBorder="1" applyAlignment="1">
      <alignment/>
    </xf>
    <xf numFmtId="4" fontId="2" fillId="34" borderId="12" xfId="0" applyNumberFormat="1" applyFont="1" applyFill="1" applyBorder="1" applyAlignment="1">
      <alignment horizontal="right" vertical="center"/>
    </xf>
    <xf numFmtId="0" fontId="22" fillId="34" borderId="11" xfId="0" applyFont="1" applyFill="1" applyBorder="1" applyAlignment="1">
      <alignment/>
    </xf>
    <xf numFmtId="0" fontId="22" fillId="0" borderId="0" xfId="0" applyFont="1" applyFill="1" applyAlignment="1">
      <alignment/>
    </xf>
    <xf numFmtId="0" fontId="21" fillId="35" borderId="11" xfId="0" applyFont="1" applyFill="1" applyBorder="1" applyAlignment="1">
      <alignment/>
    </xf>
    <xf numFmtId="4" fontId="21" fillId="35" borderId="12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1" fillId="33" borderId="11" xfId="0" applyFont="1" applyFill="1" applyBorder="1" applyAlignment="1">
      <alignment horizontal="left" vertical="top" wrapText="1"/>
    </xf>
    <xf numFmtId="4" fontId="21" fillId="34" borderId="12" xfId="0" applyNumberFormat="1" applyFont="1" applyFill="1" applyBorder="1" applyAlignment="1">
      <alignment/>
    </xf>
    <xf numFmtId="0" fontId="21" fillId="34" borderId="0" xfId="0" applyFont="1" applyFill="1" applyAlignment="1">
      <alignment/>
    </xf>
    <xf numFmtId="0" fontId="21" fillId="33" borderId="11" xfId="0" applyFont="1" applyFill="1" applyBorder="1" applyAlignment="1">
      <alignment/>
    </xf>
    <xf numFmtId="0" fontId="22" fillId="34" borderId="0" xfId="0" applyFont="1" applyFill="1" applyAlignment="1">
      <alignment/>
    </xf>
    <xf numFmtId="4" fontId="22" fillId="0" borderId="0" xfId="0" applyNumberFormat="1" applyFont="1" applyBorder="1" applyAlignment="1">
      <alignment/>
    </xf>
    <xf numFmtId="0" fontId="21" fillId="35" borderId="13" xfId="0" applyFont="1" applyFill="1" applyBorder="1" applyAlignment="1">
      <alignment/>
    </xf>
    <xf numFmtId="4" fontId="21" fillId="35" borderId="14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4" fontId="22" fillId="0" borderId="15" xfId="0" applyNumberFormat="1" applyFont="1" applyBorder="1" applyAlignment="1">
      <alignment/>
    </xf>
    <xf numFmtId="0" fontId="22" fillId="0" borderId="15" xfId="0" applyFont="1" applyBorder="1" applyAlignment="1">
      <alignment/>
    </xf>
    <xf numFmtId="0" fontId="21" fillId="33" borderId="16" xfId="0" applyFont="1" applyFill="1" applyBorder="1" applyAlignment="1">
      <alignment horizont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wrapText="1"/>
    </xf>
    <xf numFmtId="0" fontId="22" fillId="0" borderId="18" xfId="0" applyFont="1" applyBorder="1" applyAlignment="1">
      <alignment/>
    </xf>
    <xf numFmtId="10" fontId="22" fillId="0" borderId="18" xfId="0" applyNumberFormat="1" applyFont="1" applyBorder="1" applyAlignment="1">
      <alignment/>
    </xf>
    <xf numFmtId="10" fontId="21" fillId="35" borderId="18" xfId="0" applyNumberFormat="1" applyFont="1" applyFill="1" applyBorder="1" applyAlignment="1">
      <alignment/>
    </xf>
    <xf numFmtId="10" fontId="21" fillId="35" borderId="19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="124" zoomScaleNormal="124" zoomScalePageLayoutView="0" workbookViewId="0" topLeftCell="A1">
      <selection activeCell="A6" sqref="A6"/>
    </sheetView>
  </sheetViews>
  <sheetFormatPr defaultColWidth="11.421875" defaultRowHeight="12.75"/>
  <cols>
    <col min="1" max="1" width="56.28125" style="25" customWidth="1"/>
    <col min="2" max="2" width="16.28125" style="8" customWidth="1"/>
    <col min="3" max="3" width="14.57421875" style="8" customWidth="1"/>
    <col min="4" max="4" width="16.421875" style="8" customWidth="1"/>
    <col min="5" max="5" width="15.421875" style="28" customWidth="1"/>
    <col min="6" max="6" width="9.57421875" style="8" customWidth="1"/>
    <col min="7" max="16384" width="11.421875" style="8" customWidth="1"/>
  </cols>
  <sheetData>
    <row r="1" spans="1:6" s="3" customFormat="1" ht="15">
      <c r="A1" s="2" t="s">
        <v>8</v>
      </c>
      <c r="B1" s="2"/>
      <c r="C1" s="2"/>
      <c r="D1" s="2"/>
      <c r="E1" s="2"/>
      <c r="F1" s="2"/>
    </row>
    <row r="2" spans="1:6" s="3" customFormat="1" ht="15.75" thickBot="1">
      <c r="A2" s="1" t="s">
        <v>33</v>
      </c>
      <c r="B2" s="1"/>
      <c r="C2" s="1"/>
      <c r="D2" s="1"/>
      <c r="E2" s="1"/>
      <c r="F2" s="1"/>
    </row>
    <row r="3" spans="1:6" s="3" customFormat="1" ht="27" customHeight="1">
      <c r="A3" s="4" t="s">
        <v>7</v>
      </c>
      <c r="B3" s="29" t="s">
        <v>32</v>
      </c>
      <c r="C3" s="29" t="s">
        <v>31</v>
      </c>
      <c r="D3" s="29" t="s">
        <v>9</v>
      </c>
      <c r="E3" s="30" t="s">
        <v>10</v>
      </c>
      <c r="F3" s="31" t="s">
        <v>30</v>
      </c>
    </row>
    <row r="4" spans="1:6" ht="11.25" customHeight="1">
      <c r="A4" s="5" t="s">
        <v>13</v>
      </c>
      <c r="B4" s="6"/>
      <c r="C4" s="6"/>
      <c r="D4" s="7"/>
      <c r="E4" s="6"/>
      <c r="F4" s="32"/>
    </row>
    <row r="5" spans="1:6" ht="11.25" customHeight="1">
      <c r="A5" s="9" t="s">
        <v>0</v>
      </c>
      <c r="B5" s="6">
        <v>81663077.52</v>
      </c>
      <c r="C5" s="6">
        <v>0</v>
      </c>
      <c r="D5" s="7">
        <f>B5+C5</f>
        <v>81663077.52</v>
      </c>
      <c r="E5" s="6">
        <v>80858822.12</v>
      </c>
      <c r="F5" s="33">
        <f>E5/D5</f>
        <v>0.990151541866604</v>
      </c>
    </row>
    <row r="6" spans="1:6" ht="15">
      <c r="A6" s="10" t="s">
        <v>1</v>
      </c>
      <c r="B6" s="11">
        <v>6918518.79</v>
      </c>
      <c r="C6" s="11">
        <v>-136317.47</v>
      </c>
      <c r="D6" s="7">
        <f aca="true" t="shared" si="0" ref="D6:D42">B6+C6</f>
        <v>6782201.32</v>
      </c>
      <c r="E6" s="11">
        <v>5657157.28</v>
      </c>
      <c r="F6" s="33">
        <f aca="true" t="shared" si="1" ref="F6:F43">E6/D6</f>
        <v>0.834118159146594</v>
      </c>
    </row>
    <row r="7" spans="1:6" ht="15">
      <c r="A7" s="9" t="s">
        <v>2</v>
      </c>
      <c r="B7" s="11">
        <v>953564.67</v>
      </c>
      <c r="C7" s="11">
        <v>180896.87</v>
      </c>
      <c r="D7" s="7">
        <f t="shared" si="0"/>
        <v>1134461.54</v>
      </c>
      <c r="E7" s="11">
        <v>1039222.97</v>
      </c>
      <c r="F7" s="33">
        <f t="shared" si="1"/>
        <v>0.9160495383563201</v>
      </c>
    </row>
    <row r="8" spans="1:6" ht="15">
      <c r="A8" s="9" t="s">
        <v>3</v>
      </c>
      <c r="B8" s="11">
        <v>164715.47</v>
      </c>
      <c r="C8" s="11">
        <v>0</v>
      </c>
      <c r="D8" s="7">
        <f t="shared" si="0"/>
        <v>164715.47</v>
      </c>
      <c r="E8" s="11">
        <v>92012</v>
      </c>
      <c r="F8" s="33">
        <f t="shared" si="1"/>
        <v>0.5586117685242316</v>
      </c>
    </row>
    <row r="9" spans="1:6" ht="15">
      <c r="A9" s="12" t="s">
        <v>5</v>
      </c>
      <c r="B9" s="11">
        <v>243461.6</v>
      </c>
      <c r="C9" s="11">
        <v>0</v>
      </c>
      <c r="D9" s="7">
        <f t="shared" si="0"/>
        <v>243461.6</v>
      </c>
      <c r="E9" s="11">
        <v>93600</v>
      </c>
      <c r="F9" s="33">
        <f t="shared" si="1"/>
        <v>0.3844548791267288</v>
      </c>
    </row>
    <row r="10" spans="1:6" s="13" customFormat="1" ht="15">
      <c r="A10" s="9" t="s">
        <v>6</v>
      </c>
      <c r="B10" s="11">
        <v>3223427.07</v>
      </c>
      <c r="C10" s="11">
        <v>107969.9</v>
      </c>
      <c r="D10" s="7">
        <f t="shared" si="0"/>
        <v>3331396.9699999997</v>
      </c>
      <c r="E10" s="11">
        <v>3331396.87</v>
      </c>
      <c r="F10" s="33">
        <f t="shared" si="1"/>
        <v>0.9999999699825627</v>
      </c>
    </row>
    <row r="11" spans="1:6" s="16" customFormat="1" ht="12.75" customHeight="1">
      <c r="A11" s="14" t="s">
        <v>15</v>
      </c>
      <c r="B11" s="15">
        <f>SUM(B5:B10)</f>
        <v>93166765.11999999</v>
      </c>
      <c r="C11" s="15">
        <f>SUM(C5:C10)</f>
        <v>152549.3</v>
      </c>
      <c r="D11" s="15">
        <f>B11+C11</f>
        <v>93319314.41999999</v>
      </c>
      <c r="E11" s="15">
        <f>SUM(E5:E10)</f>
        <v>91072211.24000001</v>
      </c>
      <c r="F11" s="34">
        <f t="shared" si="1"/>
        <v>0.9759202776620658</v>
      </c>
    </row>
    <row r="12" spans="1:6" s="19" customFormat="1" ht="15">
      <c r="A12" s="17" t="s">
        <v>14</v>
      </c>
      <c r="B12" s="18"/>
      <c r="C12" s="18"/>
      <c r="D12" s="7"/>
      <c r="E12" s="18"/>
      <c r="F12" s="33"/>
    </row>
    <row r="13" spans="1:6" s="19" customFormat="1" ht="15">
      <c r="A13" s="9" t="s">
        <v>3</v>
      </c>
      <c r="B13" s="11">
        <v>6984546.27</v>
      </c>
      <c r="C13" s="11">
        <v>1230073.6</v>
      </c>
      <c r="D13" s="7">
        <f t="shared" si="0"/>
        <v>8214619.869999999</v>
      </c>
      <c r="E13" s="11">
        <v>6804307.51</v>
      </c>
      <c r="F13" s="33">
        <f t="shared" si="1"/>
        <v>0.8283167836955553</v>
      </c>
    </row>
    <row r="14" spans="1:6" s="13" customFormat="1" ht="12.75" customHeight="1">
      <c r="A14" s="14" t="s">
        <v>16</v>
      </c>
      <c r="B14" s="15">
        <f>SUM(B13:B13)</f>
        <v>6984546.27</v>
      </c>
      <c r="C14" s="15">
        <f>SUM(C13:C13)</f>
        <v>1230073.6</v>
      </c>
      <c r="D14" s="15">
        <f t="shared" si="0"/>
        <v>8214619.869999999</v>
      </c>
      <c r="E14" s="15">
        <f>SUM(E13:E13)</f>
        <v>6804307.51</v>
      </c>
      <c r="F14" s="34">
        <f t="shared" si="1"/>
        <v>0.8283167836955553</v>
      </c>
    </row>
    <row r="15" spans="1:6" s="21" customFormat="1" ht="15">
      <c r="A15" s="20" t="s">
        <v>17</v>
      </c>
      <c r="B15" s="7"/>
      <c r="C15" s="7"/>
      <c r="D15" s="7"/>
      <c r="E15" s="7"/>
      <c r="F15" s="33"/>
    </row>
    <row r="16" spans="1:6" s="21" customFormat="1" ht="15">
      <c r="A16" s="10" t="s">
        <v>1</v>
      </c>
      <c r="B16" s="11">
        <v>380167.58</v>
      </c>
      <c r="C16" s="11">
        <v>95973.48</v>
      </c>
      <c r="D16" s="7">
        <f t="shared" si="0"/>
        <v>476141.06</v>
      </c>
      <c r="E16" s="11">
        <v>229266.61</v>
      </c>
      <c r="F16" s="33">
        <f t="shared" si="1"/>
        <v>0.4815098492030912</v>
      </c>
    </row>
    <row r="17" spans="1:6" s="21" customFormat="1" ht="15">
      <c r="A17" s="9" t="s">
        <v>3</v>
      </c>
      <c r="B17" s="11">
        <v>503940</v>
      </c>
      <c r="C17" s="11">
        <v>-150000</v>
      </c>
      <c r="D17" s="7">
        <f t="shared" si="0"/>
        <v>353940</v>
      </c>
      <c r="E17" s="11">
        <v>285599.26</v>
      </c>
      <c r="F17" s="33">
        <f t="shared" si="1"/>
        <v>0.8069143357631238</v>
      </c>
    </row>
    <row r="18" spans="1:6" s="13" customFormat="1" ht="13.5" customHeight="1">
      <c r="A18" s="14" t="s">
        <v>18</v>
      </c>
      <c r="B18" s="15">
        <f>SUM(B16:B17)</f>
        <v>884107.5800000001</v>
      </c>
      <c r="C18" s="15">
        <f>SUM(C16:C17)</f>
        <v>-54026.520000000004</v>
      </c>
      <c r="D18" s="15">
        <f>B18+C18</f>
        <v>830081.06</v>
      </c>
      <c r="E18" s="15">
        <f>SUM(E16:E17)</f>
        <v>514865.87</v>
      </c>
      <c r="F18" s="34">
        <f t="shared" si="1"/>
        <v>0.6202597490900467</v>
      </c>
    </row>
    <row r="19" spans="1:6" ht="15">
      <c r="A19" s="20" t="s">
        <v>19</v>
      </c>
      <c r="B19" s="6"/>
      <c r="C19" s="6"/>
      <c r="D19" s="7"/>
      <c r="E19" s="6"/>
      <c r="F19" s="33"/>
    </row>
    <row r="20" spans="1:6" ht="15">
      <c r="A20" s="10" t="s">
        <v>12</v>
      </c>
      <c r="B20" s="6">
        <v>759789.22</v>
      </c>
      <c r="C20" s="6">
        <v>25300</v>
      </c>
      <c r="D20" s="7">
        <f t="shared" si="0"/>
        <v>785089.22</v>
      </c>
      <c r="E20" s="6">
        <v>776836.54</v>
      </c>
      <c r="F20" s="33">
        <f t="shared" si="1"/>
        <v>0.98948822657379</v>
      </c>
    </row>
    <row r="21" spans="1:6" ht="15">
      <c r="A21" s="10" t="s">
        <v>1</v>
      </c>
      <c r="B21" s="6">
        <v>104555.24</v>
      </c>
      <c r="C21" s="6">
        <v>5000</v>
      </c>
      <c r="D21" s="7">
        <f t="shared" si="0"/>
        <v>109555.24</v>
      </c>
      <c r="E21" s="6">
        <v>67244.06</v>
      </c>
      <c r="F21" s="33">
        <f t="shared" si="1"/>
        <v>0.613791362238812</v>
      </c>
    </row>
    <row r="22" spans="1:6" s="13" customFormat="1" ht="12" customHeight="1">
      <c r="A22" s="14" t="s">
        <v>20</v>
      </c>
      <c r="B22" s="15">
        <f>SUM(B20:B21)</f>
        <v>864344.46</v>
      </c>
      <c r="C22" s="15">
        <f>SUM(C20:C21)</f>
        <v>30300</v>
      </c>
      <c r="D22" s="15">
        <f>B22+C22</f>
        <v>894644.46</v>
      </c>
      <c r="E22" s="15">
        <f>SUM(E20:E21)</f>
        <v>844080.6000000001</v>
      </c>
      <c r="F22" s="34">
        <f t="shared" si="1"/>
        <v>0.9434816150317413</v>
      </c>
    </row>
    <row r="23" spans="1:6" ht="15">
      <c r="A23" s="20" t="s">
        <v>21</v>
      </c>
      <c r="B23" s="6"/>
      <c r="C23" s="6"/>
      <c r="D23" s="7"/>
      <c r="E23" s="6"/>
      <c r="F23" s="33"/>
    </row>
    <row r="24" spans="1:6" ht="15">
      <c r="A24" s="9" t="s">
        <v>4</v>
      </c>
      <c r="B24" s="6">
        <v>5276271.05</v>
      </c>
      <c r="C24" s="6">
        <v>238130.52</v>
      </c>
      <c r="D24" s="7">
        <f t="shared" si="0"/>
        <v>5514401.569999999</v>
      </c>
      <c r="E24" s="6">
        <v>3891221.13</v>
      </c>
      <c r="F24" s="33">
        <f t="shared" si="1"/>
        <v>0.7056470372359915</v>
      </c>
    </row>
    <row r="25" spans="1:6" ht="13.5" customHeight="1">
      <c r="A25" s="14" t="s">
        <v>22</v>
      </c>
      <c r="B25" s="15">
        <f>SUM(B24:B24)</f>
        <v>5276271.05</v>
      </c>
      <c r="C25" s="15">
        <f>SUM(C24:C24)</f>
        <v>238130.52</v>
      </c>
      <c r="D25" s="15">
        <f t="shared" si="0"/>
        <v>5514401.569999999</v>
      </c>
      <c r="E25" s="15">
        <f>SUM(E24:E24)</f>
        <v>3891221.13</v>
      </c>
      <c r="F25" s="34">
        <f t="shared" si="1"/>
        <v>0.7056470372359915</v>
      </c>
    </row>
    <row r="26" spans="1:6" ht="15">
      <c r="A26" s="20" t="s">
        <v>23</v>
      </c>
      <c r="B26" s="6"/>
      <c r="C26" s="6"/>
      <c r="D26" s="7"/>
      <c r="E26" s="6"/>
      <c r="F26" s="33"/>
    </row>
    <row r="27" spans="1:6" ht="15">
      <c r="A27" s="9" t="s">
        <v>0</v>
      </c>
      <c r="B27" s="6">
        <v>118001013.75</v>
      </c>
      <c r="C27" s="6">
        <v>-330300</v>
      </c>
      <c r="D27" s="7">
        <f t="shared" si="0"/>
        <v>117670713.75</v>
      </c>
      <c r="E27" s="6">
        <v>115854788.37</v>
      </c>
      <c r="F27" s="33">
        <f t="shared" si="1"/>
        <v>0.9845677371868581</v>
      </c>
    </row>
    <row r="28" spans="1:6" ht="15">
      <c r="A28" s="10" t="s">
        <v>1</v>
      </c>
      <c r="B28" s="6">
        <v>25175067.71</v>
      </c>
      <c r="C28" s="6">
        <v>-90985.93</v>
      </c>
      <c r="D28" s="7">
        <f t="shared" si="0"/>
        <v>25084081.78</v>
      </c>
      <c r="E28" s="6">
        <v>22664558.8</v>
      </c>
      <c r="F28" s="33">
        <f t="shared" si="1"/>
        <v>0.903543490201458</v>
      </c>
    </row>
    <row r="29" spans="1:6" ht="15">
      <c r="A29" s="9" t="s">
        <v>2</v>
      </c>
      <c r="B29" s="6">
        <v>200</v>
      </c>
      <c r="C29" s="6">
        <v>0</v>
      </c>
      <c r="D29" s="7">
        <f t="shared" si="0"/>
        <v>200</v>
      </c>
      <c r="E29" s="6">
        <v>109.42</v>
      </c>
      <c r="F29" s="33">
        <f t="shared" si="1"/>
        <v>0.5471</v>
      </c>
    </row>
    <row r="30" spans="1:6" ht="15">
      <c r="A30" s="9" t="s">
        <v>11</v>
      </c>
      <c r="B30" s="6">
        <v>82750</v>
      </c>
      <c r="C30" s="6">
        <v>25500</v>
      </c>
      <c r="D30" s="7">
        <f t="shared" si="0"/>
        <v>108250</v>
      </c>
      <c r="E30" s="6">
        <v>66724.4</v>
      </c>
      <c r="F30" s="33">
        <f t="shared" si="1"/>
        <v>0.6163916859122401</v>
      </c>
    </row>
    <row r="31" spans="1:6" ht="12" customHeight="1">
      <c r="A31" s="14" t="s">
        <v>24</v>
      </c>
      <c r="B31" s="15">
        <f>SUM(B27:B30)</f>
        <v>143259031.46</v>
      </c>
      <c r="C31" s="15">
        <f>SUM(C27:C30)</f>
        <v>-395785.93</v>
      </c>
      <c r="D31" s="15">
        <f>B31+C31</f>
        <v>142863245.53</v>
      </c>
      <c r="E31" s="15">
        <f>SUM(E27:E30)</f>
        <v>138586180.99</v>
      </c>
      <c r="F31" s="34">
        <f t="shared" si="1"/>
        <v>0.9700618271401243</v>
      </c>
    </row>
    <row r="32" spans="1:6" ht="15">
      <c r="A32" s="20" t="s">
        <v>25</v>
      </c>
      <c r="B32" s="6"/>
      <c r="C32" s="6"/>
      <c r="D32" s="7"/>
      <c r="E32" s="6"/>
      <c r="F32" s="33"/>
    </row>
    <row r="33" spans="1:6" ht="15">
      <c r="A33" s="10" t="s">
        <v>0</v>
      </c>
      <c r="B33" s="6">
        <v>4193370.09</v>
      </c>
      <c r="C33" s="6">
        <v>305000</v>
      </c>
      <c r="D33" s="7">
        <f t="shared" si="0"/>
        <v>4498370.09</v>
      </c>
      <c r="E33" s="6">
        <v>4429418.65</v>
      </c>
      <c r="F33" s="33">
        <f t="shared" si="1"/>
        <v>0.9846719059080353</v>
      </c>
    </row>
    <row r="34" spans="1:6" ht="15">
      <c r="A34" s="10" t="s">
        <v>1</v>
      </c>
      <c r="B34" s="6">
        <v>5241652.52</v>
      </c>
      <c r="C34" s="6">
        <v>-64836.07</v>
      </c>
      <c r="D34" s="7">
        <f t="shared" si="0"/>
        <v>5176816.449999999</v>
      </c>
      <c r="E34" s="6">
        <v>4154939.08</v>
      </c>
      <c r="F34" s="33">
        <f t="shared" si="1"/>
        <v>0.8026050604904102</v>
      </c>
    </row>
    <row r="35" spans="1:6" ht="15">
      <c r="A35" s="9" t="s">
        <v>3</v>
      </c>
      <c r="B35" s="6">
        <v>15000</v>
      </c>
      <c r="C35" s="6">
        <v>0</v>
      </c>
      <c r="D35" s="7">
        <f t="shared" si="0"/>
        <v>15000</v>
      </c>
      <c r="E35" s="6">
        <v>15000</v>
      </c>
      <c r="F35" s="33">
        <f t="shared" si="1"/>
        <v>1</v>
      </c>
    </row>
    <row r="36" spans="1:6" ht="15">
      <c r="A36" s="9" t="s">
        <v>4</v>
      </c>
      <c r="B36" s="6">
        <v>84468320.82</v>
      </c>
      <c r="C36" s="6">
        <v>2641289.07</v>
      </c>
      <c r="D36" s="7">
        <f t="shared" si="0"/>
        <v>87109609.88999999</v>
      </c>
      <c r="E36" s="6">
        <v>71873579.61</v>
      </c>
      <c r="F36" s="33">
        <f t="shared" si="1"/>
        <v>0.8250935769401367</v>
      </c>
    </row>
    <row r="37" spans="1:6" ht="15">
      <c r="A37" s="9" t="s">
        <v>11</v>
      </c>
      <c r="B37" s="6">
        <v>9880</v>
      </c>
      <c r="C37" s="6">
        <v>0</v>
      </c>
      <c r="D37" s="7">
        <f t="shared" si="0"/>
        <v>9880</v>
      </c>
      <c r="E37" s="6">
        <v>6087</v>
      </c>
      <c r="F37" s="33">
        <f t="shared" si="1"/>
        <v>0.6160931174089069</v>
      </c>
    </row>
    <row r="38" spans="1:6" s="13" customFormat="1" ht="15">
      <c r="A38" s="12" t="s">
        <v>5</v>
      </c>
      <c r="B38" s="6">
        <v>0</v>
      </c>
      <c r="C38" s="6">
        <v>0</v>
      </c>
      <c r="D38" s="7">
        <f t="shared" si="0"/>
        <v>0</v>
      </c>
      <c r="E38" s="6">
        <v>0</v>
      </c>
      <c r="F38" s="33"/>
    </row>
    <row r="39" spans="1:7" s="16" customFormat="1" ht="12" customHeight="1">
      <c r="A39" s="14" t="s">
        <v>26</v>
      </c>
      <c r="B39" s="15">
        <f>SUM(B33:B38)</f>
        <v>93928223.42999999</v>
      </c>
      <c r="C39" s="15">
        <f>SUM(C33:C38)</f>
        <v>2881453</v>
      </c>
      <c r="D39" s="15">
        <f>B39+C39</f>
        <v>96809676.42999999</v>
      </c>
      <c r="E39" s="15">
        <f>SUM(E33:E38)</f>
        <v>80479024.34</v>
      </c>
      <c r="F39" s="34">
        <f t="shared" si="1"/>
        <v>0.8313117790264678</v>
      </c>
      <c r="G39" s="22"/>
    </row>
    <row r="40" spans="1:6" ht="15">
      <c r="A40" s="20" t="s">
        <v>27</v>
      </c>
      <c r="B40" s="6"/>
      <c r="C40" s="6"/>
      <c r="D40" s="7"/>
      <c r="E40" s="6"/>
      <c r="F40" s="33"/>
    </row>
    <row r="41" spans="1:6" ht="15">
      <c r="A41" s="10" t="s">
        <v>1</v>
      </c>
      <c r="B41" s="6">
        <v>125148</v>
      </c>
      <c r="C41" s="6">
        <v>-40000</v>
      </c>
      <c r="D41" s="7">
        <f t="shared" si="0"/>
        <v>85148</v>
      </c>
      <c r="E41" s="6">
        <v>78898.91</v>
      </c>
      <c r="F41" s="33">
        <f t="shared" si="1"/>
        <v>0.9266090806595575</v>
      </c>
    </row>
    <row r="42" spans="1:6" ht="12" customHeight="1">
      <c r="A42" s="14" t="s">
        <v>28</v>
      </c>
      <c r="B42" s="15">
        <f>SUM(B41:B41)</f>
        <v>125148</v>
      </c>
      <c r="C42" s="15">
        <f>SUM(C41:C41)</f>
        <v>-40000</v>
      </c>
      <c r="D42" s="15">
        <f t="shared" si="0"/>
        <v>85148</v>
      </c>
      <c r="E42" s="15">
        <f>SUM(E41:E41)</f>
        <v>78898.91</v>
      </c>
      <c r="F42" s="34">
        <f t="shared" si="1"/>
        <v>0.9266090806595575</v>
      </c>
    </row>
    <row r="43" spans="1:6" ht="13.5" customHeight="1" thickBot="1">
      <c r="A43" s="23" t="s">
        <v>29</v>
      </c>
      <c r="B43" s="24">
        <f>B11+B14+B18+B22+B25+B31+B39+B42</f>
        <v>344488437.37</v>
      </c>
      <c r="C43" s="24">
        <f>C11+C14+C18+C22+C25+C31+C39+C42</f>
        <v>4042693.97</v>
      </c>
      <c r="D43" s="24">
        <f>D11+D14+D18+D22+D25+D31+D39+D42</f>
        <v>348531131.34</v>
      </c>
      <c r="E43" s="24">
        <f>E11+E14+E18+E22+E25+E31+E39+E42</f>
        <v>322270790.5900001</v>
      </c>
      <c r="F43" s="35">
        <f t="shared" si="1"/>
        <v>0.9246542463824204</v>
      </c>
    </row>
    <row r="44" spans="2:5" ht="15">
      <c r="B44" s="26"/>
      <c r="C44" s="26"/>
      <c r="D44" s="26"/>
      <c r="E44" s="27"/>
    </row>
  </sheetData>
  <sheetProtection/>
  <mergeCells count="2">
    <mergeCell ref="A2:F2"/>
    <mergeCell ref="A1:F1"/>
  </mergeCells>
  <printOptions gridLines="1"/>
  <pageMargins left="0.7" right="0.17" top="1.42" bottom="0.17" header="0.41" footer="0.19"/>
  <pageSetup fitToHeight="1" fitToWidth="1" horizontalDpi="600" verticalDpi="600" orientation="landscape" paperSize="9" scale="76" r:id="rId2"/>
  <headerFooter alignWithMargins="0">
    <oddHeader>&amp;L&amp;G</oddHeader>
  </headerFooter>
  <ignoredErrors>
    <ignoredError sqref="D11 D14 D18 D24 D31 D39 D42 D22" 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pruebas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esther.lopezelorriag</cp:lastModifiedBy>
  <cp:lastPrinted>2010-05-25T11:55:39Z</cp:lastPrinted>
  <dcterms:created xsi:type="dcterms:W3CDTF">2005-01-17T10:09:46Z</dcterms:created>
  <dcterms:modified xsi:type="dcterms:W3CDTF">2014-07-21T08:31:08Z</dcterms:modified>
  <cp:category/>
  <cp:version/>
  <cp:contentType/>
  <cp:contentStatus/>
</cp:coreProperties>
</file>