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1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<sst xmlns="http://schemas.openxmlformats.org/spreadsheetml/2006/main" count="25" uniqueCount="25">
  <si>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Previsiones Iniciales</t>
  </si>
  <si>
    <t>Modif. Previs. Aumento</t>
  </si>
  <si>
    <t>Previsiones Definitivas</t>
  </si>
  <si>
    <t>Derechos Recon. Netos</t>
  </si>
  <si>
    <t>(1)</t>
  </si>
  <si>
    <t>(2)</t>
  </si>
  <si>
    <t>(3)</t>
  </si>
  <si>
    <t>(4)</t>
  </si>
  <si>
    <t>%(5)</t>
  </si>
  <si>
    <t>Grado de Ejecución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</si>
  <si>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</si>
  <si>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</si>
  <si>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</si>
  <si>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</si>
  <si>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</si>
  <si>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</si>
  <si>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</si>
  <si>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</si>
  <si>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</si>
  <si>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</si>
  <si>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</si>
  <si>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</si>
  <si>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</si>
  <si>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Gráfico 1</t>
  </si>
  <si>
    <t>Cuadro 1. Liquidación del Presupuesto de Ingresos de la UPM por capítulos. Año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</si>
</sst>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right" vertical="center"/>
    </xf>
    <xf numFmtId="0" fontId="6" fillId="10" borderId="12" xfId="0" applyFont="1" applyFill="1" applyBorder="1" applyAlignment="1">
      <alignment vertical="center"/>
    </xf>
    <xf numFmtId="4" fontId="6" fillId="10" borderId="12" xfId="0" applyNumberFormat="1" applyFont="1" applyFill="1" applyBorder="1" applyAlignment="1">
      <alignment horizontal="right" vertical="center"/>
    </xf>
    <xf numFmtId="4" fontId="4" fillId="10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0" fontId="3" fillId="34" borderId="0" xfId="0" applyNumberFormat="1" applyFont="1" applyFill="1" applyAlignment="1">
      <alignment horizontal="center"/>
    </xf>
    <xf numFmtId="10" fontId="1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275"/>
          <c:w val="0.915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Previsiones Iniciales</c:v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1'!$B$8,'CUADRO 1'!$B$11,'CUADRO 1'!$B$15)</c:f>
              <c:numCache/>
            </c:numRef>
          </c:val>
        </c:ser>
        <c:ser>
          <c:idx val="1"/>
          <c:order val="1"/>
          <c:tx>
            <c:v>Previsiones Definitivas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1'!$D$8,'CUADRO 1'!$D$11,'CUADRO 1'!$D$15)</c:f>
              <c:numCache/>
            </c:numRef>
          </c:val>
        </c:ser>
        <c:ser>
          <c:idx val="2"/>
          <c:order val="2"/>
          <c:tx>
            <c:v>Derechos Reconocidos Netos</c:v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1'!$E$8,'CUADRO 1'!$E$11,'CUADRO 1'!$E$15)</c:f>
              <c:numCache/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9012"/>
        <c:crossesAt val="1"/>
        <c:crossBetween val="between"/>
        <c:dispUnits/>
        <c:majorUnit val="50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25"/>
          <c:y val="0.9185"/>
          <c:w val="0.841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0.46825</cdr:x>
      <cdr:y>0.8105</cdr:y>
    </cdr:from>
    <cdr:to>
      <cdr:x>0.60375</cdr:x>
      <cdr:y>0.858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771775" y="3000375"/>
          <a:ext cx="800100" cy="17145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75,51 %</a:t>
          </a:r>
        </a:p>
      </cdr:txBody>
    </cdr:sp>
  </cdr:relSizeAnchor>
  <cdr:relSizeAnchor xmlns:cdr="http://schemas.openxmlformats.org/drawingml/2006/chartDrawing">
    <cdr:from>
      <cdr:x>0.71725</cdr:x>
      <cdr:y>0.79975</cdr:y>
    </cdr:from>
    <cdr:to>
      <cdr:x>0.84375</cdr:x>
      <cdr:y>0.85</cdr:y>
    </cdr:to>
    <cdr:sp>
      <cdr:nvSpPr>
        <cdr:cNvPr id="2" name="11 CuadroTexto"/>
        <cdr:cNvSpPr txBox="1">
          <a:spLocks noChangeArrowheads="1"/>
        </cdr:cNvSpPr>
      </cdr:nvSpPr>
      <cdr:spPr>
        <a:xfrm>
          <a:off x="4248150" y="2962275"/>
          <a:ext cx="752475" cy="190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48,55 %</a:t>
          </a:r>
        </a:p>
      </cdr:txBody>
    </cdr:sp>
  </cdr:relSizeAnchor>
  <cdr:relSizeAnchor xmlns:cdr="http://schemas.openxmlformats.org/drawingml/2006/chartDrawing">
    <cdr:from>
      <cdr:x>0.235</cdr:x>
      <cdr:y>0.8025</cdr:y>
    </cdr:from>
    <cdr:to>
      <cdr:x>0.36225</cdr:x>
      <cdr:y>0.8525</cdr:y>
    </cdr:to>
    <cdr:sp>
      <cdr:nvSpPr>
        <cdr:cNvPr id="3" name="9 CuadroTexto"/>
        <cdr:cNvSpPr txBox="1">
          <a:spLocks noChangeArrowheads="1"/>
        </cdr:cNvSpPr>
      </cdr:nvSpPr>
      <cdr:spPr>
        <a:xfrm>
          <a:off x="1390650" y="2971800"/>
          <a:ext cx="752475" cy="180975"/>
        </a:xfrm>
        <a:prstGeom prst="rect">
          <a:avLst/>
        </a:prstGeom>
        <a:gradFill rotWithShape="1">
          <a:gsLst>
            <a:gs pos="0">
              <a:srgbClr val="92D050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93,64 %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47625</xdr:rowOff>
    </xdr:from>
    <xdr:to>
      <xdr:col>5</xdr:col>
      <xdr:colOff>466725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657225" y="6200775"/>
        <a:ext cx="5924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33</xdr:row>
      <xdr:rowOff>19050</xdr:rowOff>
    </xdr:from>
    <xdr:ext cx="771525" cy="171450"/>
    <xdr:sp>
      <xdr:nvSpPr>
        <xdr:cNvPr id="2" name="AutoShape 85"/>
        <xdr:cNvSpPr>
          <a:spLocks noChangeAspect="1"/>
        </xdr:cNvSpPr>
      </xdr:nvSpPr>
      <xdr:spPr>
        <a:xfrm>
          <a:off x="2038350" y="82772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A48" sqref="A48"/>
    </sheetView>
  </sheetViews>
  <sheetFormatPr defaultColWidth="11.421875" defaultRowHeight="12.75"/>
  <cols>
    <col min="1" max="1" width="30.00390625" style="24" customWidth="1"/>
    <col min="2" max="5" width="15.421875" style="24" customWidth="1"/>
    <col min="6" max="6" width="12.140625" style="25" customWidth="1"/>
    <col min="7" max="16384" width="11.421875" style="24" customWidth="1"/>
  </cols>
  <sheetData>
    <row r="1" s="16" customFormat="1" ht="26.25" customHeight="1"/>
    <row r="2" spans="1:6" s="17" customFormat="1" ht="26.25" customHeight="1">
      <c r="A2" s="28" t="s">
        <v>24</v>
      </c>
      <c r="B2" s="29"/>
      <c r="C2" s="29"/>
      <c r="D2" s="29"/>
      <c r="E2" s="29"/>
      <c r="F2" s="29"/>
    </row>
    <row r="3" spans="1:6" s="18" customFormat="1" ht="26.25" customHeight="1">
      <c r="A3" s="1" t="s">
        <v>12</v>
      </c>
      <c r="B3" s="2" t="s">
        <v>0</v>
      </c>
      <c r="C3" s="2" t="s">
        <v>1</v>
      </c>
      <c r="D3" s="2" t="s">
        <v>2</v>
      </c>
      <c r="E3" s="2" t="s">
        <v>3</v>
      </c>
      <c r="F3" s="1" t="s">
        <v>9</v>
      </c>
    </row>
    <row r="4" spans="1:6" s="19" customFormat="1" ht="26.25" customHeight="1">
      <c r="A4" s="3"/>
      <c r="B4" s="4" t="s">
        <v>4</v>
      </c>
      <c r="C4" s="4" t="s">
        <v>5</v>
      </c>
      <c r="D4" s="4" t="s">
        <v>6</v>
      </c>
      <c r="E4" s="4" t="s">
        <v>7</v>
      </c>
      <c r="F4" s="3" t="s">
        <v>8</v>
      </c>
    </row>
    <row r="5" spans="1:6" s="20" customFormat="1" ht="26.25" customHeight="1">
      <c r="A5" s="5" t="s">
        <v>13</v>
      </c>
      <c r="B5" s="6">
        <v>102162996.81</v>
      </c>
      <c r="C5" s="6">
        <v>0</v>
      </c>
      <c r="D5" s="6">
        <f>SUM(B5:C5)</f>
        <v>102162996.81</v>
      </c>
      <c r="E5" s="6">
        <v>85921497.6</v>
      </c>
      <c r="F5" s="7">
        <f>E5/D5*100</f>
        <v>84.10236610403518</v>
      </c>
    </row>
    <row r="6" spans="1:6" s="20" customFormat="1" ht="26.25" customHeight="1">
      <c r="A6" s="8" t="s">
        <v>14</v>
      </c>
      <c r="B6" s="6">
        <v>174164095</v>
      </c>
      <c r="C6" s="6">
        <v>7415</v>
      </c>
      <c r="D6" s="6">
        <v>174171510</v>
      </c>
      <c r="E6" s="6">
        <v>173844128.91</v>
      </c>
      <c r="F6" s="7">
        <f>E6/D6*100</f>
        <v>99.81203522321188</v>
      </c>
    </row>
    <row r="7" spans="1:6" s="20" customFormat="1" ht="26.25" customHeight="1">
      <c r="A7" s="8" t="s">
        <v>15</v>
      </c>
      <c r="B7" s="6">
        <v>2428749.35</v>
      </c>
      <c r="C7" s="6">
        <v>0</v>
      </c>
      <c r="D7" s="6">
        <f>SUM(B7:C7)</f>
        <v>2428749.35</v>
      </c>
      <c r="E7" s="6">
        <v>1275838.56</v>
      </c>
      <c r="F7" s="7">
        <f>E7/D7*100</f>
        <v>52.53068045082544</v>
      </c>
    </row>
    <row r="8" spans="1:6" s="21" customFormat="1" ht="26.25" customHeight="1">
      <c r="A8" s="9" t="s">
        <v>19</v>
      </c>
      <c r="B8" s="10">
        <f>B5+B6+B7</f>
        <v>278755841.16</v>
      </c>
      <c r="C8" s="10">
        <f>C5+C6+C7</f>
        <v>7415</v>
      </c>
      <c r="D8" s="10">
        <f>SUM(B8:C8)</f>
        <v>278763256.16</v>
      </c>
      <c r="E8" s="10">
        <f>E5+E6+E7</f>
        <v>261041465.07</v>
      </c>
      <c r="F8" s="11">
        <f>E8/D8*100</f>
        <v>93.6427091094716</v>
      </c>
    </row>
    <row r="9" spans="1:6" s="20" customFormat="1" ht="26.25" customHeight="1">
      <c r="A9" s="8" t="s">
        <v>18</v>
      </c>
      <c r="B9" s="6">
        <v>6500</v>
      </c>
      <c r="C9" s="6">
        <v>0</v>
      </c>
      <c r="D9" s="6">
        <f>B9+C9</f>
        <v>6500</v>
      </c>
      <c r="E9" s="6">
        <v>7166.06</v>
      </c>
      <c r="F9" s="7">
        <f>E9/D9*100</f>
        <v>110.24707692307693</v>
      </c>
    </row>
    <row r="10" spans="1:6" s="20" customFormat="1" ht="26.25" customHeight="1">
      <c r="A10" s="8" t="s">
        <v>10</v>
      </c>
      <c r="B10" s="6">
        <v>48485820.94</v>
      </c>
      <c r="C10" s="12">
        <v>0</v>
      </c>
      <c r="D10" s="6">
        <f>SUM(B10:C10)</f>
        <v>48485820.94</v>
      </c>
      <c r="E10" s="6">
        <v>36609266.46</v>
      </c>
      <c r="F10" s="7">
        <f aca="true" t="shared" si="0" ref="F10:F16">E10/D10*100</f>
        <v>75.50509767650023</v>
      </c>
    </row>
    <row r="11" spans="1:6" s="21" customFormat="1" ht="26.25" customHeight="1">
      <c r="A11" s="9" t="s">
        <v>20</v>
      </c>
      <c r="B11" s="10">
        <f>B9+B10</f>
        <v>48492320.94</v>
      </c>
      <c r="C11" s="10">
        <f>C9+C10</f>
        <v>0</v>
      </c>
      <c r="D11" s="10">
        <f>SUM(B11:C11)</f>
        <v>48492320.94</v>
      </c>
      <c r="E11" s="10">
        <f>E9+E10</f>
        <v>36616432.52</v>
      </c>
      <c r="F11" s="11">
        <f t="shared" si="0"/>
        <v>75.50975455537767</v>
      </c>
    </row>
    <row r="12" spans="1:6" s="21" customFormat="1" ht="26.25" customHeight="1">
      <c r="A12" s="9" t="s">
        <v>21</v>
      </c>
      <c r="B12" s="10">
        <f>B8+B11</f>
        <v>327248162.1</v>
      </c>
      <c r="C12" s="10">
        <f>C8+C11</f>
        <v>7415</v>
      </c>
      <c r="D12" s="10">
        <f>SUM(B12:C12)</f>
        <v>327255577.1</v>
      </c>
      <c r="E12" s="10">
        <f>E8+E11</f>
        <v>297657897.59</v>
      </c>
      <c r="F12" s="11">
        <f t="shared" si="0"/>
        <v>90.95579064770045</v>
      </c>
    </row>
    <row r="13" spans="1:6" s="20" customFormat="1" ht="26.25" customHeight="1">
      <c r="A13" s="8" t="s">
        <v>16</v>
      </c>
      <c r="B13" s="6">
        <v>268781.6</v>
      </c>
      <c r="C13" s="6">
        <v>1795076.18</v>
      </c>
      <c r="D13" s="6">
        <f>SUM(B13:C13)</f>
        <v>2063857.7799999998</v>
      </c>
      <c r="E13" s="6">
        <v>111618.01</v>
      </c>
      <c r="F13" s="7">
        <f t="shared" si="0"/>
        <v>5.4082219754502665</v>
      </c>
    </row>
    <row r="14" spans="1:6" s="20" customFormat="1" ht="26.25" customHeight="1">
      <c r="A14" s="8" t="s">
        <v>17</v>
      </c>
      <c r="B14" s="6">
        <v>0</v>
      </c>
      <c r="C14" s="6">
        <v>8767042.47</v>
      </c>
      <c r="D14" s="6">
        <f>SUM(B14:C14)</f>
        <v>8767042.47</v>
      </c>
      <c r="E14" s="6">
        <v>5146357.52</v>
      </c>
      <c r="F14" s="7">
        <f t="shared" si="0"/>
        <v>58.70118158558435</v>
      </c>
    </row>
    <row r="15" spans="1:6" s="21" customFormat="1" ht="26.25" customHeight="1">
      <c r="A15" s="9" t="s">
        <v>22</v>
      </c>
      <c r="B15" s="10">
        <f>SUM(B13:B14)</f>
        <v>268781.6</v>
      </c>
      <c r="C15" s="10">
        <f>SUM(C13:C14)</f>
        <v>10562118.65</v>
      </c>
      <c r="D15" s="10">
        <f>SUM(D13:D14)</f>
        <v>10830900.25</v>
      </c>
      <c r="E15" s="10">
        <f>SUM(E13:E14)</f>
        <v>5257975.529999999</v>
      </c>
      <c r="F15" s="11">
        <f t="shared" si="0"/>
        <v>48.54606181051293</v>
      </c>
    </row>
    <row r="16" spans="1:6" s="21" customFormat="1" ht="26.25" customHeight="1">
      <c r="A16" s="13" t="s">
        <v>11</v>
      </c>
      <c r="B16" s="14">
        <f>B12+B15</f>
        <v>327516943.70000005</v>
      </c>
      <c r="C16" s="14">
        <f>C12+C15</f>
        <v>10569533.65</v>
      </c>
      <c r="D16" s="14">
        <f>SUM(B16:C16)</f>
        <v>338086477.35</v>
      </c>
      <c r="E16" s="14">
        <f>E12+E15</f>
        <v>302915873.11999995</v>
      </c>
      <c r="F16" s="15">
        <f t="shared" si="0"/>
        <v>89.59715735876944</v>
      </c>
    </row>
    <row r="17" s="22" customFormat="1" ht="26.25" customHeight="1">
      <c r="D17" s="23"/>
    </row>
    <row r="19" spans="2:4" ht="12.75">
      <c r="B19" s="30" t="s">
        <v>23</v>
      </c>
      <c r="C19" s="30"/>
      <c r="D19" s="30"/>
    </row>
    <row r="34" ht="12.75"/>
    <row r="35" ht="12.75"/>
    <row r="36" ht="12.75">
      <c r="H36" s="26"/>
    </row>
    <row r="38" ht="12.75">
      <c r="H38" s="27"/>
    </row>
  </sheetData>
  <sheetProtection/>
  <mergeCells count="2">
    <mergeCell ref="A2:F2"/>
    <mergeCell ref="B19:D19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89" r:id="rId2"/>
  <ignoredErrors>
    <ignoredError sqref="D8:E8 D11:E12 D9 D10 D15:E17 D13 D14" formula="1"/>
    <ignoredError sqref="B4:G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2015-07-01T08:43:50Z</cp:lastPrinted>
  <dcterms:created xsi:type="dcterms:W3CDTF">2004-10-04T14:41:33Z</dcterms:created>
  <dcterms:modified xsi:type="dcterms:W3CDTF">2018-01-17T09:20:57Z</dcterms:modified>
  <cp:category/>
  <cp:version/>
  <cp:contentType/>
  <cp:contentStatus/>
</cp:coreProperties>
</file>