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30" windowHeight="11205" activeTab="0"/>
  </bookViews>
  <sheets>
    <sheet name="Cuadro 38" sheetId="1" r:id="rId1"/>
  </sheets>
  <definedNames>
    <definedName name="_xlnm.Print_Area" localSheetId="0">'Cuadro 38'!$A$1:$N$47</definedName>
  </definedNames>
  <calcPr fullCalcOnLoad="1"/>
</workbook>
</file>

<file path=xl/sharedStrings.xml><?xml version="1.0" encoding="utf-8"?>
<sst xmlns="http://schemas.openxmlformats.org/spreadsheetml/2006/main" count="59" uniqueCount="58">
  <si>
    <t>CENTRO</t>
  </si>
  <si>
    <t>VESTUARIO
CENTRALIZADO</t>
  </si>
  <si>
    <t>VESTUARIO
DESCENTRALIZADO</t>
  </si>
  <si>
    <t>VESTUARIO
TOTAL</t>
  </si>
  <si>
    <t>TELEFONO
CENTRALIZADO</t>
  </si>
  <si>
    <t>TELEFONO
DESCENTRALIZADO</t>
  </si>
  <si>
    <t>TELEFONO
TOTAL</t>
  </si>
  <si>
    <t>LIMPIEZA
CENTRALIZADA</t>
  </si>
  <si>
    <t>LIMPIEZA
DESCENTRALIZADA</t>
  </si>
  <si>
    <t>LIMPIEZA
TOTAL</t>
  </si>
  <si>
    <t>SEGURIDAD
CENTRALIZADA</t>
  </si>
  <si>
    <t>SEGURIDAD
DESCENTRALIZADA</t>
  </si>
  <si>
    <t>SEGURIDAD
TOTAL</t>
  </si>
  <si>
    <t>Total general</t>
  </si>
  <si>
    <t>E.T.S. ARQUITECTURA</t>
  </si>
  <si>
    <t>E.T.S. EDIFICACIÓN</t>
  </si>
  <si>
    <t>E.T.S.I INFORMÁTICOS</t>
  </si>
  <si>
    <t>E.T.S.I TELECOMUNICACIÓN</t>
  </si>
  <si>
    <t>E.T.S.I. AERONÁUTICOS</t>
  </si>
  <si>
    <t>E.T.S.I. AGRÓNOMOS</t>
  </si>
  <si>
    <t>E.T.S.I. CAMINOS</t>
  </si>
  <si>
    <t>E.T.S.I. CIVIL</t>
  </si>
  <si>
    <t>E.T.S.I. NAVALES</t>
  </si>
  <si>
    <t>E.T.S.I. TOPOGRAFÍA</t>
  </si>
  <si>
    <t>E.T.S.I. Y DISEÑO INDUSTRIAL</t>
  </si>
  <si>
    <t>E.T.S.I. Y SISTEMAS DE TELECOMUNICACIÓN</t>
  </si>
  <si>
    <t>E.T.S.I.INDUSTRIALES</t>
  </si>
  <si>
    <t>E.T.S.I.MINAS</t>
  </si>
  <si>
    <t>E.T.S.I.MONTES</t>
  </si>
  <si>
    <t>E.U.I.T AERONÁUTICA</t>
  </si>
  <si>
    <t>E.U.I.T. AGRÍCOLA</t>
  </si>
  <si>
    <t>E.U.I.T. FORESTAL</t>
  </si>
  <si>
    <t>FAC. CC. ACT. FÍSIC. Y DEL DEP.</t>
  </si>
  <si>
    <t>CAMPUS MONTEGANCEDO</t>
  </si>
  <si>
    <t>CAMPUS MONTEGANCEDO/CAIT</t>
  </si>
  <si>
    <t>CAMPUS MONTEGANCEDO/CEDINT</t>
  </si>
  <si>
    <t>CAMPUS MONTEGANCEDO/CESVIMA</t>
  </si>
  <si>
    <t>CAMPUS MONTEGANCEDO/CTB</t>
  </si>
  <si>
    <t>CAMPUS MONTEGANCEDO/GENÓMICA CBGP</t>
  </si>
  <si>
    <t>CAMPUS SUR</t>
  </si>
  <si>
    <t>CAMPUS SUR/BIBLIOTECA</t>
  </si>
  <si>
    <t>CAMPUS SUR/CENTRO LÁSER</t>
  </si>
  <si>
    <t>CAMPUS SUR/LA ARBOLEDA</t>
  </si>
  <si>
    <t>CAMPUS SUR/POLIDEPORTIVO</t>
  </si>
  <si>
    <t>INSIA</t>
  </si>
  <si>
    <t>RESIDENCIA LUCAS OLAZABAL</t>
  </si>
  <si>
    <t>RECTORADO</t>
  </si>
  <si>
    <t>GASTOS COMUNES E.T.S.I. Y SISTEMAS DE TELECOMUNICACIÓN-E.T.S.I. SISTEMAS INFORMÁTICOS</t>
  </si>
  <si>
    <t>CENTRO DE DISEÑO Y MODA</t>
  </si>
  <si>
    <t>ICE</t>
  </si>
  <si>
    <t>CAMPUS SUR/CITSEM</t>
  </si>
  <si>
    <t>CAMPUS MONTEGANCEDO/COM</t>
  </si>
  <si>
    <t>CAMPUS GETAFE</t>
  </si>
  <si>
    <t>CAMPUS GETAFE/LOM</t>
  </si>
  <si>
    <t>CAMPUS GETAFE/INST ENERGÍA SOLAR/EDIFICIO SILICIO</t>
  </si>
  <si>
    <t>CUADRO 38.- GASTOS DE TRACTO SUCESIVO POR CENTRO (CENTRALIZADOS Y DESCENTRALIZADOS) 2014</t>
  </si>
  <si>
    <t>E.T.S.I. SISTEMAS INFORMÁTICOS</t>
  </si>
  <si>
    <t>E.T.S. INGENIERÍA AERONÁUTICA  Y DEL ESP.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</si>
</sst>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</numFmts>
  <fonts count="4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4" fontId="24" fillId="33" borderId="10" xfId="53" applyNumberFormat="1" applyFont="1" applyFill="1" applyBorder="1" applyAlignment="1" applyProtection="1">
      <alignment/>
      <protection/>
    </xf>
    <xf numFmtId="4" fontId="24" fillId="33" borderId="11" xfId="53" applyNumberFormat="1" applyFont="1" applyFill="1" applyBorder="1" applyAlignment="1" applyProtection="1">
      <alignment/>
      <protection/>
    </xf>
    <xf numFmtId="4" fontId="24" fillId="34" borderId="12" xfId="53" applyNumberFormat="1" applyFont="1" applyFill="1" applyBorder="1" applyAlignment="1" applyProtection="1">
      <alignment/>
      <protection/>
    </xf>
    <xf numFmtId="4" fontId="24" fillId="34" borderId="13" xfId="53" applyNumberFormat="1" applyFont="1" applyFill="1" applyBorder="1" applyAlignment="1" applyProtection="1">
      <alignment/>
      <protection/>
    </xf>
    <xf numFmtId="0" fontId="4" fillId="34" borderId="0" xfId="53" applyNumberFormat="1" applyFont="1" applyFill="1" applyBorder="1" applyAlignment="1" applyProtection="1">
      <alignment/>
      <protection/>
    </xf>
    <xf numFmtId="0" fontId="20" fillId="34" borderId="0" xfId="53" applyNumberFormat="1" applyFont="1" applyFill="1" applyBorder="1" applyAlignment="1" applyProtection="1">
      <alignment horizontal="center" vertical="center" wrapText="1"/>
      <protection/>
    </xf>
    <xf numFmtId="0" fontId="20" fillId="35" borderId="14" xfId="53" applyNumberFormat="1" applyFont="1" applyFill="1" applyBorder="1" applyAlignment="1" applyProtection="1">
      <alignment horizontal="center" vertical="center" wrapText="1"/>
      <protection/>
    </xf>
    <xf numFmtId="0" fontId="20" fillId="35" borderId="15" xfId="53" applyNumberFormat="1" applyFont="1" applyFill="1" applyBorder="1" applyAlignment="1" applyProtection="1">
      <alignment horizontal="center" vertical="center" wrapText="1"/>
      <protection/>
    </xf>
    <xf numFmtId="0" fontId="20" fillId="35" borderId="16" xfId="53" applyNumberFormat="1" applyFont="1" applyFill="1" applyBorder="1" applyAlignment="1" applyProtection="1">
      <alignment horizontal="center" vertical="center" wrapText="1"/>
      <protection/>
    </xf>
    <xf numFmtId="0" fontId="4" fillId="34" borderId="17" xfId="0" applyNumberFormat="1" applyFont="1" applyFill="1" applyBorder="1" applyAlignment="1" applyProtection="1">
      <alignment wrapText="1"/>
      <protection/>
    </xf>
    <xf numFmtId="4" fontId="20" fillId="35" borderId="18" xfId="53" applyNumberFormat="1" applyFont="1" applyFill="1" applyBorder="1" applyAlignment="1" applyProtection="1">
      <alignment/>
      <protection/>
    </xf>
    <xf numFmtId="0" fontId="24" fillId="34" borderId="19" xfId="53" applyNumberFormat="1" applyFont="1" applyFill="1" applyBorder="1" applyAlignment="1" applyProtection="1">
      <alignment wrapText="1"/>
      <protection/>
    </xf>
    <xf numFmtId="0" fontId="4" fillId="34" borderId="20" xfId="53" applyNumberFormat="1" applyFont="1" applyFill="1" applyBorder="1" applyAlignment="1" applyProtection="1">
      <alignment wrapText="1"/>
      <protection/>
    </xf>
    <xf numFmtId="0" fontId="42" fillId="35" borderId="19" xfId="53" applyNumberFormat="1" applyFont="1" applyFill="1" applyBorder="1" applyAlignment="1" applyProtection="1">
      <alignment vertical="center"/>
      <protection/>
    </xf>
    <xf numFmtId="4" fontId="42" fillId="35" borderId="12" xfId="53" applyNumberFormat="1" applyFont="1" applyFill="1" applyBorder="1" applyAlignment="1" applyProtection="1">
      <alignment vertical="center"/>
      <protection/>
    </xf>
    <xf numFmtId="4" fontId="42" fillId="35" borderId="10" xfId="53" applyNumberFormat="1" applyFont="1" applyFill="1" applyBorder="1" applyAlignment="1" applyProtection="1">
      <alignment vertical="center"/>
      <protection/>
    </xf>
    <xf numFmtId="4" fontId="23" fillId="35" borderId="10" xfId="53" applyNumberFormat="1" applyFont="1" applyFill="1" applyBorder="1" applyAlignment="1" applyProtection="1">
      <alignment vertical="center"/>
      <protection/>
    </xf>
    <xf numFmtId="0" fontId="20" fillId="34" borderId="0" xfId="53" applyNumberFormat="1" applyFont="1" applyFill="1" applyBorder="1" applyAlignment="1" applyProtection="1">
      <alignment horizontal="center" vertical="justify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7"/>
  <sheetViews>
    <sheetView tabSelected="1" zoomScalePageLayoutView="0" workbookViewId="0" topLeftCell="A1">
      <pane xSplit="1" ySplit="3" topLeftCell="H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N47"/>
    </sheetView>
  </sheetViews>
  <sheetFormatPr defaultColWidth="11.421875" defaultRowHeight="12.75"/>
  <cols>
    <col min="1" max="1" width="56.57421875" style="5" customWidth="1"/>
    <col min="2" max="2" width="14.28125" style="5" customWidth="1"/>
    <col min="3" max="3" width="17.7109375" style="5" customWidth="1"/>
    <col min="4" max="4" width="11.421875" style="5" bestFit="1" customWidth="1"/>
    <col min="5" max="5" width="14.28125" style="5" customWidth="1"/>
    <col min="6" max="6" width="17.7109375" style="5" customWidth="1"/>
    <col min="7" max="7" width="13.7109375" style="5" customWidth="1"/>
    <col min="8" max="8" width="15.28125" style="5" customWidth="1"/>
    <col min="9" max="9" width="17.28125" style="5" customWidth="1"/>
    <col min="10" max="10" width="13.8515625" style="5" customWidth="1"/>
    <col min="11" max="11" width="15.28125" style="5" customWidth="1"/>
    <col min="12" max="12" width="17.57421875" style="5" customWidth="1"/>
    <col min="13" max="13" width="13.421875" style="5" customWidth="1"/>
    <col min="14" max="14" width="14.421875" style="5" customWidth="1"/>
    <col min="15" max="16384" width="11.421875" style="5" customWidth="1"/>
  </cols>
  <sheetData>
    <row r="1" spans="1:14" ht="18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s="6" customFormat="1" ht="38.25" customHeight="1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9" t="s">
        <v>13</v>
      </c>
    </row>
    <row r="4" spans="1:14" ht="15">
      <c r="A4" s="10" t="s">
        <v>18</v>
      </c>
      <c r="B4" s="3"/>
      <c r="C4" s="3">
        <v>1664.75</v>
      </c>
      <c r="D4" s="1">
        <f aca="true" t="shared" si="0" ref="D4:D21">B4+C4</f>
        <v>1664.75</v>
      </c>
      <c r="E4" s="3">
        <v>6885.97</v>
      </c>
      <c r="F4" s="3"/>
      <c r="G4" s="1">
        <f aca="true" t="shared" si="1" ref="G4:G46">E4+F4</f>
        <v>6885.97</v>
      </c>
      <c r="H4" s="3">
        <v>473730.6</v>
      </c>
      <c r="I4" s="3">
        <v>6183.150000000001</v>
      </c>
      <c r="J4" s="1">
        <f aca="true" t="shared" si="2" ref="J4:J22">H4+I4</f>
        <v>479913.75</v>
      </c>
      <c r="K4" s="3">
        <v>24806.52</v>
      </c>
      <c r="L4" s="3">
        <v>246.06</v>
      </c>
      <c r="M4" s="1">
        <f aca="true" t="shared" si="3" ref="M4:M22">K4+L4</f>
        <v>25052.58</v>
      </c>
      <c r="N4" s="11">
        <f>D4+G4+J4+M4</f>
        <v>513517.05</v>
      </c>
    </row>
    <row r="5" spans="1:14" ht="15">
      <c r="A5" s="10" t="s">
        <v>19</v>
      </c>
      <c r="B5" s="3"/>
      <c r="C5" s="3">
        <v>615.9799999999999</v>
      </c>
      <c r="D5" s="1">
        <f t="shared" si="0"/>
        <v>615.9799999999999</v>
      </c>
      <c r="E5" s="3">
        <v>9869.4</v>
      </c>
      <c r="F5" s="3"/>
      <c r="G5" s="1">
        <f t="shared" si="1"/>
        <v>9869.4</v>
      </c>
      <c r="H5" s="3">
        <v>861761.98</v>
      </c>
      <c r="I5" s="3">
        <v>1750.2600000000002</v>
      </c>
      <c r="J5" s="1">
        <f t="shared" si="2"/>
        <v>863512.24</v>
      </c>
      <c r="K5" s="3">
        <v>174984.96</v>
      </c>
      <c r="L5" s="3">
        <v>6672.8</v>
      </c>
      <c r="M5" s="1">
        <f t="shared" si="3"/>
        <v>181657.75999999998</v>
      </c>
      <c r="N5" s="11">
        <f aca="true" t="shared" si="4" ref="N5:N46">D5+G5+J5+M5</f>
        <v>1055655.38</v>
      </c>
    </row>
    <row r="6" spans="1:14" ht="15">
      <c r="A6" s="10" t="s">
        <v>14</v>
      </c>
      <c r="B6" s="3"/>
      <c r="C6" s="3">
        <v>1755.72</v>
      </c>
      <c r="D6" s="1">
        <f t="shared" si="0"/>
        <v>1755.72</v>
      </c>
      <c r="E6" s="3">
        <v>11105.43</v>
      </c>
      <c r="F6" s="3"/>
      <c r="G6" s="1">
        <f t="shared" si="1"/>
        <v>11105.43</v>
      </c>
      <c r="H6" s="3">
        <v>716561.84</v>
      </c>
      <c r="I6" s="3">
        <v>2439.02</v>
      </c>
      <c r="J6" s="1">
        <f t="shared" si="2"/>
        <v>719000.86</v>
      </c>
      <c r="K6" s="3">
        <v>24806.52</v>
      </c>
      <c r="L6" s="3">
        <v>167.94</v>
      </c>
      <c r="M6" s="1">
        <f t="shared" si="3"/>
        <v>24974.46</v>
      </c>
      <c r="N6" s="11">
        <f t="shared" si="4"/>
        <v>756836.47</v>
      </c>
    </row>
    <row r="7" spans="1:14" ht="15">
      <c r="A7" s="10" t="s">
        <v>20</v>
      </c>
      <c r="B7" s="3"/>
      <c r="C7" s="3">
        <v>2126.09</v>
      </c>
      <c r="D7" s="1">
        <f t="shared" si="0"/>
        <v>2126.09</v>
      </c>
      <c r="E7" s="3">
        <v>6924.2</v>
      </c>
      <c r="F7" s="3"/>
      <c r="G7" s="1">
        <f t="shared" si="1"/>
        <v>6924.2</v>
      </c>
      <c r="H7" s="3">
        <v>534915.94</v>
      </c>
      <c r="I7" s="3">
        <v>5314.15</v>
      </c>
      <c r="J7" s="1">
        <f t="shared" si="2"/>
        <v>540230.09</v>
      </c>
      <c r="K7" s="3">
        <v>125030.52</v>
      </c>
      <c r="L7" s="3">
        <v>3644.61</v>
      </c>
      <c r="M7" s="1">
        <f t="shared" si="3"/>
        <v>128675.13</v>
      </c>
      <c r="N7" s="11">
        <f t="shared" si="4"/>
        <v>677955.51</v>
      </c>
    </row>
    <row r="8" spans="1:14" ht="15">
      <c r="A8" s="10" t="s">
        <v>26</v>
      </c>
      <c r="B8" s="3"/>
      <c r="C8" s="3">
        <v>1374.9</v>
      </c>
      <c r="D8" s="1">
        <f t="shared" si="0"/>
        <v>1374.9</v>
      </c>
      <c r="E8" s="3">
        <v>15977.03</v>
      </c>
      <c r="F8" s="3"/>
      <c r="G8" s="1">
        <f t="shared" si="1"/>
        <v>15977.03</v>
      </c>
      <c r="H8" s="3">
        <v>634345.89</v>
      </c>
      <c r="I8" s="3">
        <v>11003.7</v>
      </c>
      <c r="J8" s="1">
        <f t="shared" si="2"/>
        <v>645349.59</v>
      </c>
      <c r="K8" s="3">
        <v>100223.88</v>
      </c>
      <c r="L8" s="3">
        <v>1300.97</v>
      </c>
      <c r="M8" s="1">
        <f t="shared" si="3"/>
        <v>101524.85</v>
      </c>
      <c r="N8" s="11">
        <f t="shared" si="4"/>
        <v>764226.37</v>
      </c>
    </row>
    <row r="9" spans="1:14" ht="15">
      <c r="A9" s="10" t="s">
        <v>27</v>
      </c>
      <c r="B9" s="3"/>
      <c r="C9" s="3">
        <v>913.21</v>
      </c>
      <c r="D9" s="1">
        <f t="shared" si="0"/>
        <v>913.21</v>
      </c>
      <c r="E9" s="3">
        <v>6095.69</v>
      </c>
      <c r="F9" s="3"/>
      <c r="G9" s="1">
        <f t="shared" si="1"/>
        <v>6095.69</v>
      </c>
      <c r="H9" s="3">
        <v>403685.68</v>
      </c>
      <c r="I9" s="3"/>
      <c r="J9" s="1">
        <f t="shared" si="2"/>
        <v>403685.68</v>
      </c>
      <c r="K9" s="3">
        <v>100223.88</v>
      </c>
      <c r="L9" s="3">
        <v>5272.71</v>
      </c>
      <c r="M9" s="1">
        <f t="shared" si="3"/>
        <v>105496.59000000001</v>
      </c>
      <c r="N9" s="11">
        <f t="shared" si="4"/>
        <v>516191.17000000004</v>
      </c>
    </row>
    <row r="10" spans="1:14" ht="15">
      <c r="A10" s="10" t="s">
        <v>28</v>
      </c>
      <c r="B10" s="3"/>
      <c r="C10" s="3">
        <v>1205.67</v>
      </c>
      <c r="D10" s="1">
        <f t="shared" si="0"/>
        <v>1205.67</v>
      </c>
      <c r="E10" s="3">
        <v>2885.49</v>
      </c>
      <c r="F10" s="3"/>
      <c r="G10" s="1">
        <f t="shared" si="1"/>
        <v>2885.49</v>
      </c>
      <c r="H10" s="3">
        <v>276966.1</v>
      </c>
      <c r="I10" s="3">
        <v>1616.32</v>
      </c>
      <c r="J10" s="1">
        <f t="shared" si="2"/>
        <v>278582.42</v>
      </c>
      <c r="K10" s="3">
        <v>53699.52</v>
      </c>
      <c r="L10" s="3"/>
      <c r="M10" s="1">
        <f t="shared" si="3"/>
        <v>53699.52</v>
      </c>
      <c r="N10" s="11">
        <f t="shared" si="4"/>
        <v>336373.1</v>
      </c>
    </row>
    <row r="11" spans="1:14" ht="15">
      <c r="A11" s="10" t="s">
        <v>22</v>
      </c>
      <c r="B11" s="3"/>
      <c r="C11" s="3"/>
      <c r="D11" s="1">
        <f t="shared" si="0"/>
        <v>0</v>
      </c>
      <c r="E11" s="3">
        <v>3179.13</v>
      </c>
      <c r="F11" s="3"/>
      <c r="G11" s="1">
        <f t="shared" si="1"/>
        <v>3179.13</v>
      </c>
      <c r="H11" s="3">
        <v>219954.45</v>
      </c>
      <c r="I11" s="3">
        <v>1820.04</v>
      </c>
      <c r="J11" s="1">
        <f t="shared" si="2"/>
        <v>221774.49000000002</v>
      </c>
      <c r="K11" s="3">
        <v>24806.52</v>
      </c>
      <c r="L11" s="3"/>
      <c r="M11" s="1">
        <f t="shared" si="3"/>
        <v>24806.52</v>
      </c>
      <c r="N11" s="11">
        <f t="shared" si="4"/>
        <v>249760.14</v>
      </c>
    </row>
    <row r="12" spans="1:14" ht="15">
      <c r="A12" s="10" t="s">
        <v>17</v>
      </c>
      <c r="B12" s="3"/>
      <c r="C12" s="3">
        <v>534.01</v>
      </c>
      <c r="D12" s="1">
        <f t="shared" si="0"/>
        <v>534.01</v>
      </c>
      <c r="E12" s="3">
        <v>85630.56</v>
      </c>
      <c r="F12" s="3"/>
      <c r="G12" s="1">
        <f t="shared" si="1"/>
        <v>85630.56</v>
      </c>
      <c r="H12" s="3">
        <v>717432.08</v>
      </c>
      <c r="I12" s="3">
        <v>845.37</v>
      </c>
      <c r="J12" s="1">
        <f t="shared" si="2"/>
        <v>718277.45</v>
      </c>
      <c r="K12" s="3">
        <v>24806.52</v>
      </c>
      <c r="L12" s="3">
        <v>167.94</v>
      </c>
      <c r="M12" s="1">
        <f t="shared" si="3"/>
        <v>24974.46</v>
      </c>
      <c r="N12" s="11">
        <f t="shared" si="4"/>
        <v>829416.4799999999</v>
      </c>
    </row>
    <row r="13" spans="1:14" ht="15">
      <c r="A13" s="10" t="s">
        <v>16</v>
      </c>
      <c r="B13" s="3"/>
      <c r="C13" s="3">
        <v>1055.42</v>
      </c>
      <c r="D13" s="1">
        <f t="shared" si="0"/>
        <v>1055.42</v>
      </c>
      <c r="E13" s="3">
        <v>6840.42</v>
      </c>
      <c r="F13" s="3"/>
      <c r="G13" s="1">
        <f t="shared" si="1"/>
        <v>6840.42</v>
      </c>
      <c r="H13" s="3">
        <v>641875.99</v>
      </c>
      <c r="I13" s="3"/>
      <c r="J13" s="1">
        <f t="shared" si="2"/>
        <v>641875.99</v>
      </c>
      <c r="K13" s="3">
        <v>161242.68</v>
      </c>
      <c r="L13" s="3"/>
      <c r="M13" s="1">
        <f t="shared" si="3"/>
        <v>161242.68</v>
      </c>
      <c r="N13" s="11">
        <f t="shared" si="4"/>
        <v>811014.51</v>
      </c>
    </row>
    <row r="14" spans="1:14" ht="15">
      <c r="A14" s="10" t="s">
        <v>57</v>
      </c>
      <c r="B14" s="3"/>
      <c r="C14" s="3"/>
      <c r="D14" s="1">
        <f t="shared" si="0"/>
        <v>0</v>
      </c>
      <c r="E14" s="3">
        <v>3868.32</v>
      </c>
      <c r="F14" s="3"/>
      <c r="G14" s="1">
        <f t="shared" si="1"/>
        <v>3868.32</v>
      </c>
      <c r="H14" s="3">
        <v>309392.08</v>
      </c>
      <c r="I14" s="3">
        <v>1587.07</v>
      </c>
      <c r="J14" s="1">
        <f t="shared" si="2"/>
        <v>310979.15</v>
      </c>
      <c r="K14" s="3">
        <v>24806.52</v>
      </c>
      <c r="L14" s="3">
        <v>12575.95</v>
      </c>
      <c r="M14" s="1">
        <f t="shared" si="3"/>
        <v>37382.47</v>
      </c>
      <c r="N14" s="11">
        <f t="shared" si="4"/>
        <v>352229.94000000006</v>
      </c>
    </row>
    <row r="15" spans="1:14" ht="15">
      <c r="A15" s="10" t="s">
        <v>29</v>
      </c>
      <c r="B15" s="3"/>
      <c r="C15" s="3">
        <v>281.55</v>
      </c>
      <c r="D15" s="1">
        <f t="shared" si="0"/>
        <v>281.55</v>
      </c>
      <c r="E15" s="3"/>
      <c r="F15" s="3"/>
      <c r="G15" s="1">
        <f t="shared" si="1"/>
        <v>0</v>
      </c>
      <c r="H15" s="3"/>
      <c r="I15" s="3">
        <v>4641.95</v>
      </c>
      <c r="J15" s="1">
        <f t="shared" si="2"/>
        <v>4641.95</v>
      </c>
      <c r="K15" s="3"/>
      <c r="L15" s="3"/>
      <c r="M15" s="1">
        <f t="shared" si="3"/>
        <v>0</v>
      </c>
      <c r="N15" s="11">
        <f t="shared" si="4"/>
        <v>4923.5</v>
      </c>
    </row>
    <row r="16" spans="1:14" ht="15">
      <c r="A16" s="10" t="s">
        <v>30</v>
      </c>
      <c r="B16" s="3"/>
      <c r="C16" s="3">
        <v>41.94</v>
      </c>
      <c r="D16" s="1">
        <f t="shared" si="0"/>
        <v>41.94</v>
      </c>
      <c r="E16" s="3">
        <v>3057.31</v>
      </c>
      <c r="F16" s="3">
        <v>9.78</v>
      </c>
      <c r="G16" s="1">
        <f t="shared" si="1"/>
        <v>3067.09</v>
      </c>
      <c r="H16" s="3">
        <v>349874.67</v>
      </c>
      <c r="I16" s="3"/>
      <c r="J16" s="1">
        <f t="shared" si="2"/>
        <v>349874.67</v>
      </c>
      <c r="K16" s="3">
        <v>24806.52</v>
      </c>
      <c r="L16" s="3"/>
      <c r="M16" s="1">
        <f t="shared" si="3"/>
        <v>24806.52</v>
      </c>
      <c r="N16" s="11">
        <f t="shared" si="4"/>
        <v>377790.22000000003</v>
      </c>
    </row>
    <row r="17" spans="1:14" ht="13.5" customHeight="1">
      <c r="A17" s="10" t="s">
        <v>15</v>
      </c>
      <c r="B17" s="3"/>
      <c r="C17" s="3">
        <v>831.24</v>
      </c>
      <c r="D17" s="1">
        <f t="shared" si="0"/>
        <v>831.24</v>
      </c>
      <c r="E17" s="3">
        <v>3848.82</v>
      </c>
      <c r="F17" s="3"/>
      <c r="G17" s="1">
        <f t="shared" si="1"/>
        <v>3848.82</v>
      </c>
      <c r="H17" s="3">
        <v>397603.52</v>
      </c>
      <c r="I17" s="3">
        <v>303.67</v>
      </c>
      <c r="J17" s="1">
        <f t="shared" si="2"/>
        <v>397907.19</v>
      </c>
      <c r="K17" s="3">
        <v>24806.52</v>
      </c>
      <c r="L17" s="3"/>
      <c r="M17" s="1">
        <f t="shared" si="3"/>
        <v>24806.52</v>
      </c>
      <c r="N17" s="11">
        <f t="shared" si="4"/>
        <v>427393.77</v>
      </c>
    </row>
    <row r="18" spans="1:14" ht="15">
      <c r="A18" s="10" t="s">
        <v>31</v>
      </c>
      <c r="B18" s="3"/>
      <c r="C18" s="3">
        <v>406.65</v>
      </c>
      <c r="D18" s="1">
        <f t="shared" si="0"/>
        <v>406.65</v>
      </c>
      <c r="E18" s="3">
        <v>1910.91</v>
      </c>
      <c r="F18" s="3"/>
      <c r="G18" s="1">
        <f t="shared" si="1"/>
        <v>1910.91</v>
      </c>
      <c r="H18" s="3">
        <v>180611.54</v>
      </c>
      <c r="I18" s="3">
        <v>208.69</v>
      </c>
      <c r="J18" s="1">
        <f t="shared" si="2"/>
        <v>180820.23</v>
      </c>
      <c r="K18" s="3">
        <v>24806.52</v>
      </c>
      <c r="L18" s="3"/>
      <c r="M18" s="1">
        <f t="shared" si="3"/>
        <v>24806.52</v>
      </c>
      <c r="N18" s="11">
        <f t="shared" si="4"/>
        <v>207944.31</v>
      </c>
    </row>
    <row r="19" spans="1:14" ht="15">
      <c r="A19" s="10" t="s">
        <v>24</v>
      </c>
      <c r="B19" s="3"/>
      <c r="C19" s="3">
        <v>3588.94</v>
      </c>
      <c r="D19" s="1">
        <f t="shared" si="0"/>
        <v>3588.94</v>
      </c>
      <c r="E19" s="3">
        <v>3977.05</v>
      </c>
      <c r="F19" s="3"/>
      <c r="G19" s="1">
        <f t="shared" si="1"/>
        <v>3977.05</v>
      </c>
      <c r="H19" s="3">
        <v>582125.35</v>
      </c>
      <c r="I19" s="3">
        <v>39.1</v>
      </c>
      <c r="J19" s="1">
        <f t="shared" si="2"/>
        <v>582164.45</v>
      </c>
      <c r="K19" s="3">
        <v>100223.88</v>
      </c>
      <c r="L19" s="3"/>
      <c r="M19" s="1">
        <f t="shared" si="3"/>
        <v>100223.88</v>
      </c>
      <c r="N19" s="11">
        <f t="shared" si="4"/>
        <v>689954.32</v>
      </c>
    </row>
    <row r="20" spans="1:14" ht="15">
      <c r="A20" s="10" t="s">
        <v>21</v>
      </c>
      <c r="B20" s="3"/>
      <c r="C20" s="3"/>
      <c r="D20" s="1">
        <f t="shared" si="0"/>
        <v>0</v>
      </c>
      <c r="E20" s="3">
        <v>3887.81</v>
      </c>
      <c r="F20" s="3"/>
      <c r="G20" s="1">
        <f t="shared" si="1"/>
        <v>3887.81</v>
      </c>
      <c r="H20" s="3">
        <v>223561.04</v>
      </c>
      <c r="I20" s="3">
        <v>2526.19</v>
      </c>
      <c r="J20" s="1">
        <f t="shared" si="2"/>
        <v>226087.23</v>
      </c>
      <c r="K20" s="3">
        <v>100223.88</v>
      </c>
      <c r="L20" s="3"/>
      <c r="M20" s="1">
        <f t="shared" si="3"/>
        <v>100223.88</v>
      </c>
      <c r="N20" s="11">
        <f t="shared" si="4"/>
        <v>330198.92000000004</v>
      </c>
    </row>
    <row r="21" spans="1:14" ht="15">
      <c r="A21" s="10" t="s">
        <v>25</v>
      </c>
      <c r="B21" s="3"/>
      <c r="C21" s="3">
        <v>172.5</v>
      </c>
      <c r="D21" s="1">
        <f t="shared" si="0"/>
        <v>172.5</v>
      </c>
      <c r="E21" s="3">
        <v>4686.03</v>
      </c>
      <c r="F21" s="3"/>
      <c r="G21" s="1">
        <f t="shared" si="1"/>
        <v>4686.03</v>
      </c>
      <c r="H21" s="3">
        <v>509744.63</v>
      </c>
      <c r="I21" s="3"/>
      <c r="J21" s="1">
        <f t="shared" si="2"/>
        <v>509744.63</v>
      </c>
      <c r="K21" s="3">
        <v>80621.4</v>
      </c>
      <c r="L21" s="3"/>
      <c r="M21" s="1">
        <f t="shared" si="3"/>
        <v>80621.4</v>
      </c>
      <c r="N21" s="11">
        <f t="shared" si="4"/>
        <v>595224.56</v>
      </c>
    </row>
    <row r="22" spans="1:14" ht="15">
      <c r="A22" s="10" t="s">
        <v>23</v>
      </c>
      <c r="B22" s="4"/>
      <c r="C22" s="4">
        <v>89.5</v>
      </c>
      <c r="D22" s="2">
        <f>B22+C22</f>
        <v>89.5</v>
      </c>
      <c r="E22" s="4">
        <v>1640.95</v>
      </c>
      <c r="F22" s="4"/>
      <c r="G22" s="2">
        <f t="shared" si="1"/>
        <v>1640.95</v>
      </c>
      <c r="H22" s="4">
        <v>275698.65</v>
      </c>
      <c r="I22" s="4"/>
      <c r="J22" s="2">
        <f t="shared" si="2"/>
        <v>275698.65</v>
      </c>
      <c r="K22" s="3">
        <v>80621.4</v>
      </c>
      <c r="L22" s="4"/>
      <c r="M22" s="2">
        <f t="shared" si="3"/>
        <v>80621.4</v>
      </c>
      <c r="N22" s="11">
        <f t="shared" si="4"/>
        <v>358050.5</v>
      </c>
    </row>
    <row r="23" spans="1:14" ht="15">
      <c r="A23" s="10" t="s">
        <v>56</v>
      </c>
      <c r="B23" s="3"/>
      <c r="C23" s="3"/>
      <c r="D23" s="1">
        <f>B23+C23</f>
        <v>0</v>
      </c>
      <c r="E23" s="3">
        <v>3927.09</v>
      </c>
      <c r="F23" s="3"/>
      <c r="G23" s="1">
        <f t="shared" si="1"/>
        <v>3927.09</v>
      </c>
      <c r="H23" s="3">
        <v>385330.99</v>
      </c>
      <c r="I23" s="3"/>
      <c r="J23" s="1">
        <f>H23+I23</f>
        <v>385330.99</v>
      </c>
      <c r="K23" s="3">
        <v>80621.4</v>
      </c>
      <c r="L23" s="3"/>
      <c r="M23" s="1">
        <f>K23+L23</f>
        <v>80621.4</v>
      </c>
      <c r="N23" s="11">
        <f t="shared" si="4"/>
        <v>469879.48</v>
      </c>
    </row>
    <row r="24" spans="1:14" ht="15">
      <c r="A24" s="10" t="s">
        <v>48</v>
      </c>
      <c r="B24" s="3"/>
      <c r="C24" s="3"/>
      <c r="D24" s="1"/>
      <c r="E24" s="3">
        <v>6364.34</v>
      </c>
      <c r="F24" s="3"/>
      <c r="G24" s="1">
        <f t="shared" si="1"/>
        <v>6364.34</v>
      </c>
      <c r="H24" s="3"/>
      <c r="I24" s="3"/>
      <c r="J24" s="1"/>
      <c r="K24" s="3"/>
      <c r="L24" s="3"/>
      <c r="M24" s="1"/>
      <c r="N24" s="11">
        <f t="shared" si="4"/>
        <v>6364.34</v>
      </c>
    </row>
    <row r="25" spans="1:14" ht="30">
      <c r="A25" s="10" t="s">
        <v>47</v>
      </c>
      <c r="B25" s="3"/>
      <c r="C25" s="3"/>
      <c r="D25" s="1">
        <f>B25+C25</f>
        <v>0</v>
      </c>
      <c r="E25" s="3"/>
      <c r="F25" s="3"/>
      <c r="G25" s="1">
        <f t="shared" si="1"/>
        <v>0</v>
      </c>
      <c r="H25" s="3"/>
      <c r="I25" s="3">
        <v>295.67</v>
      </c>
      <c r="J25" s="1">
        <f>H25+I25</f>
        <v>295.67</v>
      </c>
      <c r="K25" s="3"/>
      <c r="L25" s="3">
        <v>251.92</v>
      </c>
      <c r="M25" s="1">
        <f>K25+L25</f>
        <v>251.92</v>
      </c>
      <c r="N25" s="11">
        <f t="shared" si="4"/>
        <v>547.59</v>
      </c>
    </row>
    <row r="26" spans="1:14" ht="15">
      <c r="A26" s="10" t="s">
        <v>49</v>
      </c>
      <c r="B26" s="3"/>
      <c r="C26" s="3"/>
      <c r="D26" s="1"/>
      <c r="E26" s="3">
        <v>827.56</v>
      </c>
      <c r="F26" s="3"/>
      <c r="G26" s="1">
        <f t="shared" si="1"/>
        <v>827.56</v>
      </c>
      <c r="H26" s="3"/>
      <c r="I26" s="3"/>
      <c r="J26" s="1"/>
      <c r="K26" s="3"/>
      <c r="L26" s="3"/>
      <c r="M26" s="1"/>
      <c r="N26" s="11">
        <f t="shared" si="4"/>
        <v>827.56</v>
      </c>
    </row>
    <row r="27" spans="1:14" ht="15">
      <c r="A27" s="10" t="s">
        <v>32</v>
      </c>
      <c r="B27" s="3"/>
      <c r="C27" s="3">
        <v>91.8</v>
      </c>
      <c r="D27" s="1">
        <f aca="true" t="shared" si="5" ref="D27:D46">B27+C27</f>
        <v>91.8</v>
      </c>
      <c r="E27" s="3">
        <v>3747.88</v>
      </c>
      <c r="F27" s="3"/>
      <c r="G27" s="1">
        <f t="shared" si="1"/>
        <v>3747.88</v>
      </c>
      <c r="H27" s="3">
        <v>284401.92</v>
      </c>
      <c r="I27" s="3">
        <v>812.33</v>
      </c>
      <c r="J27" s="1">
        <f aca="true" t="shared" si="6" ref="J27:J46">H27+I27</f>
        <v>285214.25</v>
      </c>
      <c r="K27" s="3">
        <v>67798.44</v>
      </c>
      <c r="L27" s="3"/>
      <c r="M27" s="1">
        <f aca="true" t="shared" si="7" ref="M27:M46">K27+L27</f>
        <v>67798.44</v>
      </c>
      <c r="N27" s="11">
        <f t="shared" si="4"/>
        <v>356852.37</v>
      </c>
    </row>
    <row r="28" spans="1:14" ht="15">
      <c r="A28" s="12" t="s">
        <v>39</v>
      </c>
      <c r="B28" s="3"/>
      <c r="C28" s="3">
        <v>428.02</v>
      </c>
      <c r="D28" s="1">
        <f t="shared" si="5"/>
        <v>428.02</v>
      </c>
      <c r="E28" s="3">
        <v>398.59</v>
      </c>
      <c r="F28" s="3"/>
      <c r="G28" s="1">
        <f t="shared" si="1"/>
        <v>398.59</v>
      </c>
      <c r="H28" s="3"/>
      <c r="I28" s="3"/>
      <c r="J28" s="1">
        <f t="shared" si="6"/>
        <v>0</v>
      </c>
      <c r="K28" s="3">
        <v>80621.4</v>
      </c>
      <c r="L28" s="3"/>
      <c r="M28" s="1">
        <f t="shared" si="7"/>
        <v>80621.4</v>
      </c>
      <c r="N28" s="11">
        <f aca="true" t="shared" si="8" ref="N28:N37">D28+G28+J28+M28</f>
        <v>81448.01</v>
      </c>
    </row>
    <row r="29" spans="1:14" ht="15">
      <c r="A29" s="12" t="s">
        <v>43</v>
      </c>
      <c r="B29" s="3"/>
      <c r="C29" s="3"/>
      <c r="D29" s="1">
        <f t="shared" si="5"/>
        <v>0</v>
      </c>
      <c r="E29" s="3"/>
      <c r="F29" s="3"/>
      <c r="G29" s="1">
        <f t="shared" si="1"/>
        <v>0</v>
      </c>
      <c r="H29" s="3">
        <v>61359.68</v>
      </c>
      <c r="I29" s="3"/>
      <c r="J29" s="1">
        <f t="shared" si="6"/>
        <v>61359.68</v>
      </c>
      <c r="K29" s="3"/>
      <c r="L29" s="3"/>
      <c r="M29" s="1">
        <f t="shared" si="7"/>
        <v>0</v>
      </c>
      <c r="N29" s="11">
        <f t="shared" si="8"/>
        <v>61359.68</v>
      </c>
    </row>
    <row r="30" spans="1:14" ht="15">
      <c r="A30" s="12" t="s">
        <v>41</v>
      </c>
      <c r="B30" s="3"/>
      <c r="C30" s="3"/>
      <c r="D30" s="1">
        <f t="shared" si="5"/>
        <v>0</v>
      </c>
      <c r="E30" s="3">
        <v>448.19</v>
      </c>
      <c r="F30" s="3"/>
      <c r="G30" s="1">
        <f t="shared" si="1"/>
        <v>448.19</v>
      </c>
      <c r="H30" s="3"/>
      <c r="I30" s="3"/>
      <c r="J30" s="1">
        <f t="shared" si="6"/>
        <v>0</v>
      </c>
      <c r="K30" s="3"/>
      <c r="L30" s="3"/>
      <c r="M30" s="1">
        <f t="shared" si="7"/>
        <v>0</v>
      </c>
      <c r="N30" s="11">
        <f t="shared" si="8"/>
        <v>448.19</v>
      </c>
    </row>
    <row r="31" spans="1:14" ht="15">
      <c r="A31" s="12" t="s">
        <v>42</v>
      </c>
      <c r="B31" s="3"/>
      <c r="C31" s="3"/>
      <c r="D31" s="1">
        <f t="shared" si="5"/>
        <v>0</v>
      </c>
      <c r="E31" s="3"/>
      <c r="F31" s="3"/>
      <c r="G31" s="1">
        <f t="shared" si="1"/>
        <v>0</v>
      </c>
      <c r="H31" s="3">
        <v>27657.89</v>
      </c>
      <c r="I31" s="3"/>
      <c r="J31" s="1">
        <f t="shared" si="6"/>
        <v>27657.89</v>
      </c>
      <c r="K31" s="3">
        <v>39992.04</v>
      </c>
      <c r="L31" s="3"/>
      <c r="M31" s="1">
        <f t="shared" si="7"/>
        <v>39992.04</v>
      </c>
      <c r="N31" s="11">
        <f t="shared" si="8"/>
        <v>67649.93</v>
      </c>
    </row>
    <row r="32" spans="1:14" ht="15">
      <c r="A32" s="12" t="s">
        <v>40</v>
      </c>
      <c r="B32" s="3"/>
      <c r="C32" s="3"/>
      <c r="D32" s="1">
        <f t="shared" si="5"/>
        <v>0</v>
      </c>
      <c r="E32" s="3"/>
      <c r="F32" s="3"/>
      <c r="G32" s="1">
        <f t="shared" si="1"/>
        <v>0</v>
      </c>
      <c r="H32" s="3">
        <v>86954.18</v>
      </c>
      <c r="I32" s="3"/>
      <c r="J32" s="1">
        <f t="shared" si="6"/>
        <v>86954.18</v>
      </c>
      <c r="K32" s="3">
        <v>18229.2</v>
      </c>
      <c r="L32" s="3"/>
      <c r="M32" s="1">
        <f t="shared" si="7"/>
        <v>18229.2</v>
      </c>
      <c r="N32" s="11">
        <f t="shared" si="8"/>
        <v>105183.37999999999</v>
      </c>
    </row>
    <row r="33" spans="1:14" ht="15">
      <c r="A33" s="12" t="s">
        <v>50</v>
      </c>
      <c r="B33" s="3"/>
      <c r="C33" s="3"/>
      <c r="D33" s="1">
        <f t="shared" si="5"/>
        <v>0</v>
      </c>
      <c r="E33" s="3">
        <v>82.32</v>
      </c>
      <c r="F33" s="3"/>
      <c r="G33" s="1">
        <f t="shared" si="1"/>
        <v>82.32</v>
      </c>
      <c r="H33" s="3"/>
      <c r="I33" s="3"/>
      <c r="J33" s="1">
        <f t="shared" si="6"/>
        <v>0</v>
      </c>
      <c r="K33" s="3"/>
      <c r="L33" s="3"/>
      <c r="M33" s="1">
        <f t="shared" si="7"/>
        <v>0</v>
      </c>
      <c r="N33" s="11">
        <f t="shared" si="8"/>
        <v>82.32</v>
      </c>
    </row>
    <row r="34" spans="1:14" ht="15">
      <c r="A34" s="12" t="s">
        <v>33</v>
      </c>
      <c r="B34" s="3"/>
      <c r="C34" s="3">
        <v>523.29</v>
      </c>
      <c r="D34" s="1">
        <f t="shared" si="5"/>
        <v>523.29</v>
      </c>
      <c r="E34" s="3">
        <v>13.92</v>
      </c>
      <c r="F34" s="3"/>
      <c r="G34" s="1">
        <f t="shared" si="1"/>
        <v>13.92</v>
      </c>
      <c r="H34" s="3">
        <v>116155.44</v>
      </c>
      <c r="I34" s="3"/>
      <c r="J34" s="1">
        <f t="shared" si="6"/>
        <v>116155.44</v>
      </c>
      <c r="K34" s="3">
        <v>14882.04</v>
      </c>
      <c r="L34" s="3"/>
      <c r="M34" s="1">
        <f t="shared" si="7"/>
        <v>14882.04</v>
      </c>
      <c r="N34" s="11">
        <f t="shared" si="8"/>
        <v>131574.69</v>
      </c>
    </row>
    <row r="35" spans="1:14" ht="15">
      <c r="A35" s="12" t="s">
        <v>35</v>
      </c>
      <c r="B35" s="3"/>
      <c r="C35" s="3"/>
      <c r="D35" s="1">
        <f t="shared" si="5"/>
        <v>0</v>
      </c>
      <c r="E35" s="3">
        <v>1523.16</v>
      </c>
      <c r="F35" s="3"/>
      <c r="G35" s="1">
        <f t="shared" si="1"/>
        <v>1523.16</v>
      </c>
      <c r="H35" s="3"/>
      <c r="I35" s="3"/>
      <c r="J35" s="1">
        <f t="shared" si="6"/>
        <v>0</v>
      </c>
      <c r="K35" s="3">
        <v>86404.8</v>
      </c>
      <c r="L35" s="3"/>
      <c r="M35" s="1">
        <f t="shared" si="7"/>
        <v>86404.8</v>
      </c>
      <c r="N35" s="11">
        <f t="shared" si="8"/>
        <v>87927.96</v>
      </c>
    </row>
    <row r="36" spans="1:14" ht="15">
      <c r="A36" s="12" t="s">
        <v>36</v>
      </c>
      <c r="B36" s="3"/>
      <c r="C36" s="3"/>
      <c r="D36" s="1">
        <f t="shared" si="5"/>
        <v>0</v>
      </c>
      <c r="E36" s="3">
        <v>76.79</v>
      </c>
      <c r="F36" s="3"/>
      <c r="G36" s="1">
        <f t="shared" si="1"/>
        <v>76.79</v>
      </c>
      <c r="H36" s="3"/>
      <c r="I36" s="3"/>
      <c r="J36" s="1">
        <f t="shared" si="6"/>
        <v>0</v>
      </c>
      <c r="K36" s="3"/>
      <c r="L36" s="3"/>
      <c r="M36" s="1">
        <f t="shared" si="7"/>
        <v>0</v>
      </c>
      <c r="N36" s="11">
        <f t="shared" si="8"/>
        <v>76.79</v>
      </c>
    </row>
    <row r="37" spans="1:14" ht="15">
      <c r="A37" s="12" t="s">
        <v>38</v>
      </c>
      <c r="B37" s="3"/>
      <c r="C37" s="3"/>
      <c r="D37" s="1">
        <f t="shared" si="5"/>
        <v>0</v>
      </c>
      <c r="E37" s="3">
        <v>1687.91</v>
      </c>
      <c r="F37" s="3"/>
      <c r="G37" s="1">
        <f t="shared" si="1"/>
        <v>1687.91</v>
      </c>
      <c r="H37" s="3"/>
      <c r="I37" s="3"/>
      <c r="J37" s="1">
        <f t="shared" si="6"/>
        <v>0</v>
      </c>
      <c r="K37" s="3">
        <v>39151.44</v>
      </c>
      <c r="L37" s="3"/>
      <c r="M37" s="1">
        <f t="shared" si="7"/>
        <v>39151.44</v>
      </c>
      <c r="N37" s="11">
        <f t="shared" si="8"/>
        <v>40839.350000000006</v>
      </c>
    </row>
    <row r="38" spans="1:14" ht="15">
      <c r="A38" s="12" t="s">
        <v>37</v>
      </c>
      <c r="B38" s="3"/>
      <c r="C38" s="3"/>
      <c r="D38" s="1">
        <f t="shared" si="5"/>
        <v>0</v>
      </c>
      <c r="E38" s="3">
        <v>1454.3</v>
      </c>
      <c r="F38" s="3"/>
      <c r="G38" s="1">
        <f t="shared" si="1"/>
        <v>1454.3</v>
      </c>
      <c r="H38" s="3"/>
      <c r="I38" s="3"/>
      <c r="J38" s="1">
        <f t="shared" si="6"/>
        <v>0</v>
      </c>
      <c r="K38" s="3">
        <v>41566.68</v>
      </c>
      <c r="L38" s="3"/>
      <c r="M38" s="1">
        <f t="shared" si="7"/>
        <v>41566.68</v>
      </c>
      <c r="N38" s="11">
        <f t="shared" si="4"/>
        <v>43020.98</v>
      </c>
    </row>
    <row r="39" spans="1:14" ht="15">
      <c r="A39" s="12" t="s">
        <v>51</v>
      </c>
      <c r="B39" s="3"/>
      <c r="C39" s="3"/>
      <c r="D39" s="1">
        <f t="shared" si="5"/>
        <v>0</v>
      </c>
      <c r="E39" s="3">
        <v>189.48</v>
      </c>
      <c r="F39" s="3"/>
      <c r="G39" s="1">
        <f t="shared" si="1"/>
        <v>189.48</v>
      </c>
      <c r="H39" s="3"/>
      <c r="I39" s="3"/>
      <c r="J39" s="1">
        <f t="shared" si="6"/>
        <v>0</v>
      </c>
      <c r="K39" s="3"/>
      <c r="L39" s="3"/>
      <c r="M39" s="1">
        <f t="shared" si="7"/>
        <v>0</v>
      </c>
      <c r="N39" s="11">
        <f>D39+G39+J39+M39</f>
        <v>189.48</v>
      </c>
    </row>
    <row r="40" spans="1:14" ht="15">
      <c r="A40" s="12" t="s">
        <v>34</v>
      </c>
      <c r="B40" s="3"/>
      <c r="C40" s="3"/>
      <c r="D40" s="1">
        <f t="shared" si="5"/>
        <v>0</v>
      </c>
      <c r="E40" s="3">
        <v>1493.35</v>
      </c>
      <c r="F40" s="3"/>
      <c r="G40" s="1">
        <f t="shared" si="1"/>
        <v>1493.35</v>
      </c>
      <c r="H40" s="3"/>
      <c r="I40" s="3"/>
      <c r="J40" s="1">
        <f t="shared" si="6"/>
        <v>0</v>
      </c>
      <c r="K40" s="3">
        <v>62640.72</v>
      </c>
      <c r="L40" s="3"/>
      <c r="M40" s="1">
        <f t="shared" si="7"/>
        <v>62640.72</v>
      </c>
      <c r="N40" s="11">
        <f>D40+G40+J40+M40</f>
        <v>64134.07</v>
      </c>
    </row>
    <row r="41" spans="1:14" ht="15">
      <c r="A41" s="12" t="s">
        <v>52</v>
      </c>
      <c r="B41" s="3"/>
      <c r="C41" s="3"/>
      <c r="D41" s="1">
        <f t="shared" si="5"/>
        <v>0</v>
      </c>
      <c r="E41" s="3">
        <v>7367.56</v>
      </c>
      <c r="F41" s="3"/>
      <c r="G41" s="1">
        <f t="shared" si="1"/>
        <v>7367.56</v>
      </c>
      <c r="H41" s="3">
        <v>4221.27</v>
      </c>
      <c r="I41" s="3">
        <v>485.68</v>
      </c>
      <c r="J41" s="1">
        <f t="shared" si="6"/>
        <v>4706.950000000001</v>
      </c>
      <c r="K41" s="3">
        <v>222739.2</v>
      </c>
      <c r="L41" s="3"/>
      <c r="M41" s="1">
        <f t="shared" si="7"/>
        <v>222739.2</v>
      </c>
      <c r="N41" s="11">
        <f>D41+G41+J41+M41</f>
        <v>234813.71000000002</v>
      </c>
    </row>
    <row r="42" spans="1:14" ht="15">
      <c r="A42" s="12" t="s">
        <v>53</v>
      </c>
      <c r="B42" s="3"/>
      <c r="C42" s="3"/>
      <c r="D42" s="1">
        <f t="shared" si="5"/>
        <v>0</v>
      </c>
      <c r="E42" s="3">
        <v>8455.39</v>
      </c>
      <c r="F42" s="3"/>
      <c r="G42" s="1">
        <f t="shared" si="1"/>
        <v>8455.39</v>
      </c>
      <c r="H42" s="3"/>
      <c r="I42" s="3"/>
      <c r="J42" s="1">
        <f t="shared" si="6"/>
        <v>0</v>
      </c>
      <c r="K42" s="3"/>
      <c r="L42" s="3"/>
      <c r="M42" s="1">
        <f t="shared" si="7"/>
        <v>0</v>
      </c>
      <c r="N42" s="11">
        <f>D42+G42+J42+M42</f>
        <v>8455.39</v>
      </c>
    </row>
    <row r="43" spans="1:14" ht="15">
      <c r="A43" s="12" t="s">
        <v>54</v>
      </c>
      <c r="B43" s="3"/>
      <c r="C43" s="3"/>
      <c r="D43" s="1">
        <f t="shared" si="5"/>
        <v>0</v>
      </c>
      <c r="E43" s="3">
        <v>36.24</v>
      </c>
      <c r="F43" s="3"/>
      <c r="G43" s="1">
        <f t="shared" si="1"/>
        <v>36.24</v>
      </c>
      <c r="H43" s="3"/>
      <c r="I43" s="3"/>
      <c r="J43" s="1">
        <f t="shared" si="6"/>
        <v>0</v>
      </c>
      <c r="K43" s="3"/>
      <c r="L43" s="3"/>
      <c r="M43" s="1">
        <f t="shared" si="7"/>
        <v>0</v>
      </c>
      <c r="N43" s="11">
        <f>D43+G43+J43+M43</f>
        <v>36.24</v>
      </c>
    </row>
    <row r="44" spans="1:14" ht="15">
      <c r="A44" s="12" t="s">
        <v>44</v>
      </c>
      <c r="B44" s="3"/>
      <c r="C44" s="3"/>
      <c r="D44" s="1">
        <f t="shared" si="5"/>
        <v>0</v>
      </c>
      <c r="E44" s="3">
        <v>5108.04</v>
      </c>
      <c r="F44" s="3"/>
      <c r="G44" s="1">
        <f t="shared" si="1"/>
        <v>5108.04</v>
      </c>
      <c r="H44" s="3">
        <v>59324.9</v>
      </c>
      <c r="I44" s="3"/>
      <c r="J44" s="1">
        <f t="shared" si="6"/>
        <v>59324.9</v>
      </c>
      <c r="K44" s="3">
        <v>92112</v>
      </c>
      <c r="L44" s="3"/>
      <c r="M44" s="1">
        <f t="shared" si="7"/>
        <v>92112</v>
      </c>
      <c r="N44" s="11">
        <f t="shared" si="4"/>
        <v>156544.94</v>
      </c>
    </row>
    <row r="45" spans="1:14" ht="15">
      <c r="A45" s="13" t="s">
        <v>45</v>
      </c>
      <c r="B45" s="3"/>
      <c r="C45" s="3"/>
      <c r="D45" s="1">
        <f t="shared" si="5"/>
        <v>0</v>
      </c>
      <c r="E45" s="3">
        <v>6470.4</v>
      </c>
      <c r="F45" s="3"/>
      <c r="G45" s="1">
        <f t="shared" si="1"/>
        <v>6470.4</v>
      </c>
      <c r="H45" s="3"/>
      <c r="I45" s="3"/>
      <c r="J45" s="1">
        <f t="shared" si="6"/>
        <v>0</v>
      </c>
      <c r="K45" s="3"/>
      <c r="L45" s="3"/>
      <c r="M45" s="1">
        <f t="shared" si="7"/>
        <v>0</v>
      </c>
      <c r="N45" s="11">
        <f t="shared" si="4"/>
        <v>6470.4</v>
      </c>
    </row>
    <row r="46" spans="1:14" ht="15">
      <c r="A46" s="12" t="s">
        <v>46</v>
      </c>
      <c r="B46" s="3">
        <v>682.74</v>
      </c>
      <c r="C46" s="3"/>
      <c r="D46" s="1">
        <f t="shared" si="5"/>
        <v>682.74</v>
      </c>
      <c r="E46" s="3">
        <f>1217568.17+306.48+50101.56</f>
        <v>1267976.21</v>
      </c>
      <c r="F46" s="3"/>
      <c r="G46" s="1">
        <f t="shared" si="1"/>
        <v>1267976.21</v>
      </c>
      <c r="H46" s="3">
        <f>555.87+4050.75+76.88+381619.75</f>
        <v>386303.25</v>
      </c>
      <c r="I46" s="3"/>
      <c r="J46" s="1">
        <f t="shared" si="6"/>
        <v>386303.25</v>
      </c>
      <c r="K46" s="3">
        <f>12583.2+510957.84</f>
        <v>523541.04000000004</v>
      </c>
      <c r="L46" s="3"/>
      <c r="M46" s="1">
        <f t="shared" si="7"/>
        <v>523541.04000000004</v>
      </c>
      <c r="N46" s="11">
        <f t="shared" si="4"/>
        <v>2178503.24</v>
      </c>
    </row>
    <row r="47" spans="1:14" ht="22.5" customHeight="1">
      <c r="A47" s="14" t="s">
        <v>13</v>
      </c>
      <c r="B47" s="15">
        <f aca="true" t="shared" si="9" ref="B47:N47">SUM(B4:B46)</f>
        <v>682.74</v>
      </c>
      <c r="C47" s="15">
        <f t="shared" si="9"/>
        <v>17701.18</v>
      </c>
      <c r="D47" s="15">
        <f t="shared" si="9"/>
        <v>18383.920000000002</v>
      </c>
      <c r="E47" s="15">
        <f t="shared" si="9"/>
        <v>1499919.24</v>
      </c>
      <c r="F47" s="15">
        <f t="shared" si="9"/>
        <v>9.78</v>
      </c>
      <c r="G47" s="15">
        <f t="shared" si="9"/>
        <v>1499929.02</v>
      </c>
      <c r="H47" s="15">
        <f t="shared" si="9"/>
        <v>9721551.549999999</v>
      </c>
      <c r="I47" s="15">
        <f t="shared" si="9"/>
        <v>41872.36</v>
      </c>
      <c r="J47" s="15">
        <f t="shared" si="9"/>
        <v>9763423.910000002</v>
      </c>
      <c r="K47" s="15">
        <f t="shared" si="9"/>
        <v>2645848.5599999996</v>
      </c>
      <c r="L47" s="15">
        <f t="shared" si="9"/>
        <v>30300.899999999998</v>
      </c>
      <c r="M47" s="16">
        <f t="shared" si="9"/>
        <v>2676149.459999999</v>
      </c>
      <c r="N47" s="17">
        <f t="shared" si="9"/>
        <v>13957886.31</v>
      </c>
    </row>
  </sheetData>
  <sheetProtection/>
  <mergeCells count="1">
    <mergeCell ref="A1:N1"/>
  </mergeCells>
  <printOptions horizontalCentered="1"/>
  <pageMargins left="0.19" right="0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2015-07-22T06:58:53Z</cp:lastPrinted>
  <dcterms:modified xsi:type="dcterms:W3CDTF">2015-07-29T10:41:33Z</dcterms:modified>
  <cp:category/>
  <cp:version/>
  <cp:contentType/>
  <cp:contentStatus/>
</cp:coreProperties>
</file>