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40" windowHeight="6345" tabRatio="372" activeTab="0"/>
  </bookViews>
  <sheets>
    <sheet name="CUADRO 3" sheetId="1" r:id="rId1"/>
  </sheets>
  <definedNames>
    <definedName name="_xlnm.Print_Area" localSheetId="0">'CUADRO 3'!$A$1:$F$50</definedName>
  </definedNames>
  <calcPr fullCalcOnLoad="1"/>
</workbook>
</file>

<file path=xl/sharedStrings.xml><?xml version="1.0" encoding="utf-8"?>
<sst xmlns="http://schemas.openxmlformats.org/spreadsheetml/2006/main" count="54" uniqueCount="35">
  <si>
    <t>CAPÍTULO I GASTOS DE PERSONAL</t>
  </si>
  <si>
    <t>CAPÍTULO II GASTOS CORRIENTES EN BIENES Y SERVICIOS</t>
  </si>
  <si>
    <t>CAPÍTULO III GASTOS FINANCIEROS</t>
  </si>
  <si>
    <t>CAPÍTULO IV TRANSFERENCIAS CORRIENTES</t>
  </si>
  <si>
    <t>CAPÍTULO VI INVERSIONES REALES</t>
  </si>
  <si>
    <t>CAPÍTULO VIII ACTIVOS FINANCIEROS</t>
  </si>
  <si>
    <t>CAPÍTULO IX PASIVOS FINANCIEROS</t>
  </si>
  <si>
    <t>PROGRAMA/ECONÓMICA</t>
  </si>
  <si>
    <t>Créditos  Definitivos</t>
  </si>
  <si>
    <t>Obligaciones Reconocidas Netas</t>
  </si>
  <si>
    <t>CAPÍTULO VII TRANSFERENCIAS DE CAPITAL</t>
  </si>
  <si>
    <t>CAPITULO I GASTOS DE PERSONAL</t>
  </si>
  <si>
    <t>PROGRAMA 500 DIRECCIÓN Y GESTIÓN ADMINISTRATIVA</t>
  </si>
  <si>
    <t>TOTAL PROGRAMA 500</t>
  </si>
  <si>
    <t>PROGRAMA 509 CALIDAD DE LA ENSEÑANZA</t>
  </si>
  <si>
    <t>TOTAL PROGRAMA 509</t>
  </si>
  <si>
    <t>TOTAL PROGRAMA 515</t>
  </si>
  <si>
    <t>PROGRAMA 517 GESTIÓN DE INFRAESTRUCTURAS EDUCATIVAS</t>
  </si>
  <si>
    <t>TOTAL PROGRAMA 517</t>
  </si>
  <si>
    <t>TOTAL PROGRAMA 518</t>
  </si>
  <si>
    <t>PROGRAMA 519 INVESTIGACIÓN</t>
  </si>
  <si>
    <t>TOTAL PROGRAMA 519</t>
  </si>
  <si>
    <t>PROGRAMA 521 CONSEJO SOCIAL</t>
  </si>
  <si>
    <t>TOTAL PROGRAMA 521</t>
  </si>
  <si>
    <t xml:space="preserve">TOTAL </t>
  </si>
  <si>
    <t>% Ejecución</t>
  </si>
  <si>
    <t>Modificaciones de Crédito</t>
  </si>
  <si>
    <t>TOTAL PROGRAMA 501</t>
  </si>
  <si>
    <t>PROGRAMA 501 EXTENSIÓN UNIVERSITARIA</t>
  </si>
  <si>
    <t>Cuadro 3. LIQUIDACIÓN DEL PRESUPUESTO EJERCICIO 2014 POR PROGRAMAS</t>
  </si>
  <si>
    <t>PROGRAMA 522 DOCENCIA PROPIA</t>
  </si>
  <si>
    <t>TOTAL PROGRAMA 522</t>
  </si>
  <si>
    <t>Créditos Iniciales</t>
  </si>
  <si>
    <t>PROGRAMA 515 FORMACIÓN DEL PROFESORADO</t>
  </si>
  <si>
    <t>PROGRAMA 518 EDUCACIÓN SUPERIOR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</si>
</sst>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4" borderId="14" xfId="0" applyFont="1" applyFill="1" applyBorder="1" applyAlignment="1">
      <alignment horizontal="left" vertical="center"/>
    </xf>
    <xf numFmtId="4" fontId="5" fillId="34" borderId="15" xfId="0" applyNumberFormat="1" applyFon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10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4" borderId="17" xfId="0" applyFont="1" applyFill="1" applyBorder="1" applyAlignment="1">
      <alignment/>
    </xf>
    <xf numFmtId="4" fontId="6" fillId="35" borderId="18" xfId="0" applyNumberFormat="1" applyFont="1" applyFill="1" applyBorder="1" applyAlignment="1">
      <alignment horizontal="right" vertical="center"/>
    </xf>
    <xf numFmtId="4" fontId="5" fillId="35" borderId="18" xfId="0" applyNumberFormat="1" applyFont="1" applyFill="1" applyBorder="1" applyAlignment="1">
      <alignment/>
    </xf>
    <xf numFmtId="10" fontId="5" fillId="0" borderId="19" xfId="0" applyNumberFormat="1" applyFont="1" applyBorder="1" applyAlignment="1">
      <alignment/>
    </xf>
    <xf numFmtId="0" fontId="5" fillId="34" borderId="17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/>
    </xf>
    <xf numFmtId="0" fontId="5" fillId="34" borderId="20" xfId="0" applyFont="1" applyFill="1" applyBorder="1" applyAlignment="1">
      <alignment horizontal="left" vertical="center"/>
    </xf>
    <xf numFmtId="4" fontId="6" fillId="35" borderId="21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/>
    </xf>
    <xf numFmtId="10" fontId="5" fillId="0" borderId="2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4" fillId="8" borderId="23" xfId="0" applyFont="1" applyFill="1" applyBorder="1" applyAlignment="1">
      <alignment/>
    </xf>
    <xf numFmtId="4" fontId="4" fillId="8" borderId="24" xfId="0" applyNumberFormat="1" applyFont="1" applyFill="1" applyBorder="1" applyAlignment="1">
      <alignment/>
    </xf>
    <xf numFmtId="4" fontId="4" fillId="8" borderId="25" xfId="0" applyNumberFormat="1" applyFont="1" applyFill="1" applyBorder="1" applyAlignment="1">
      <alignment/>
    </xf>
    <xf numFmtId="10" fontId="4" fillId="8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 wrapText="1"/>
    </xf>
    <xf numFmtId="4" fontId="4" fillId="33" borderId="12" xfId="0" applyNumberFormat="1" applyFont="1" applyFill="1" applyBorder="1" applyAlignment="1">
      <alignment/>
    </xf>
    <xf numFmtId="10" fontId="5" fillId="33" borderId="1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" fontId="5" fillId="34" borderId="18" xfId="0" applyNumberFormat="1" applyFont="1" applyFill="1" applyBorder="1" applyAlignment="1">
      <alignment/>
    </xf>
    <xf numFmtId="0" fontId="4" fillId="8" borderId="27" xfId="0" applyFont="1" applyFill="1" applyBorder="1" applyAlignment="1">
      <alignment/>
    </xf>
    <xf numFmtId="10" fontId="4" fillId="8" borderId="28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4" fontId="6" fillId="35" borderId="15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36" borderId="29" xfId="0" applyFont="1" applyFill="1" applyBorder="1" applyAlignment="1">
      <alignment vertical="center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6" borderId="27" xfId="0" applyFont="1" applyFill="1" applyBorder="1" applyAlignment="1">
      <alignment/>
    </xf>
    <xf numFmtId="4" fontId="7" fillId="36" borderId="24" xfId="0" applyNumberFormat="1" applyFont="1" applyFill="1" applyBorder="1" applyAlignment="1">
      <alignment/>
    </xf>
    <xf numFmtId="10" fontId="7" fillId="36" borderId="28" xfId="0" applyNumberFormat="1" applyFont="1" applyFill="1" applyBorder="1" applyAlignment="1">
      <alignment/>
    </xf>
    <xf numFmtId="0" fontId="4" fillId="34" borderId="32" xfId="0" applyFont="1" applyFill="1" applyBorder="1" applyAlignment="1">
      <alignment/>
    </xf>
    <xf numFmtId="4" fontId="5" fillId="34" borderId="33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10" fontId="5" fillId="0" borderId="34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10" fontId="5" fillId="0" borderId="13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24" zoomScaleNormal="124" zoomScalePageLayoutView="0" workbookViewId="0" topLeftCell="A1">
      <selection activeCell="A2" sqref="A2"/>
    </sheetView>
  </sheetViews>
  <sheetFormatPr defaultColWidth="11.421875" defaultRowHeight="12.75"/>
  <cols>
    <col min="1" max="1" width="53.140625" style="3" customWidth="1"/>
    <col min="2" max="3" width="19.57421875" style="2" customWidth="1"/>
    <col min="4" max="4" width="18.7109375" style="2" customWidth="1"/>
    <col min="5" max="5" width="18.28125" style="6" customWidth="1"/>
    <col min="6" max="6" width="12.28125" style="2" customWidth="1"/>
    <col min="7" max="16384" width="11.421875" style="2" customWidth="1"/>
  </cols>
  <sheetData>
    <row r="1" spans="1:6" s="1" customFormat="1" ht="15.75" thickBot="1">
      <c r="A1" s="58" t="s">
        <v>29</v>
      </c>
      <c r="B1" s="58"/>
      <c r="C1" s="58"/>
      <c r="D1" s="58"/>
      <c r="E1" s="58"/>
      <c r="F1" s="58"/>
    </row>
    <row r="2" spans="1:6" s="47" customFormat="1" ht="26.25" thickBot="1">
      <c r="A2" s="44" t="s">
        <v>7</v>
      </c>
      <c r="B2" s="45" t="s">
        <v>32</v>
      </c>
      <c r="C2" s="45" t="s">
        <v>26</v>
      </c>
      <c r="D2" s="45" t="s">
        <v>8</v>
      </c>
      <c r="E2" s="45" t="s">
        <v>9</v>
      </c>
      <c r="F2" s="46" t="s">
        <v>25</v>
      </c>
    </row>
    <row r="3" spans="1:6" s="10" customFormat="1" ht="9.75" customHeight="1">
      <c r="A3" s="7" t="s">
        <v>12</v>
      </c>
      <c r="B3" s="8"/>
      <c r="C3" s="8"/>
      <c r="D3" s="8"/>
      <c r="E3" s="8"/>
      <c r="F3" s="9"/>
    </row>
    <row r="4" spans="1:6" s="15" customFormat="1" ht="9.75" customHeight="1">
      <c r="A4" s="11" t="s">
        <v>0</v>
      </c>
      <c r="B4" s="12">
        <v>77927861.25</v>
      </c>
      <c r="C4" s="12">
        <v>8753089.39</v>
      </c>
      <c r="D4" s="13">
        <f>B4+C4</f>
        <v>86680950.64</v>
      </c>
      <c r="E4" s="12">
        <v>85001296.82</v>
      </c>
      <c r="F4" s="14">
        <f>E4/D4</f>
        <v>0.9806225726921722</v>
      </c>
    </row>
    <row r="5" spans="1:6" s="15" customFormat="1" ht="9.75" customHeight="1">
      <c r="A5" s="16" t="s">
        <v>1</v>
      </c>
      <c r="B5" s="17">
        <v>6247244.96</v>
      </c>
      <c r="C5" s="17">
        <v>58186</v>
      </c>
      <c r="D5" s="18">
        <f>B5+C5</f>
        <v>6305430.96</v>
      </c>
      <c r="E5" s="17">
        <v>5315771.17</v>
      </c>
      <c r="F5" s="19">
        <f aca="true" t="shared" si="0" ref="F5:F50">E5/D5</f>
        <v>0.8430464473755811</v>
      </c>
    </row>
    <row r="6" spans="1:6" s="15" customFormat="1" ht="9.75" customHeight="1">
      <c r="A6" s="20" t="s">
        <v>2</v>
      </c>
      <c r="B6" s="17">
        <v>1820159.37</v>
      </c>
      <c r="C6" s="17">
        <v>-200000</v>
      </c>
      <c r="D6" s="18">
        <f aca="true" t="shared" si="1" ref="D6:D45">B6+C6</f>
        <v>1620159.37</v>
      </c>
      <c r="E6" s="17">
        <v>1276779.06</v>
      </c>
      <c r="F6" s="19">
        <f t="shared" si="0"/>
        <v>0.7880576958302565</v>
      </c>
    </row>
    <row r="7" spans="1:6" s="15" customFormat="1" ht="9.75" customHeight="1">
      <c r="A7" s="20" t="s">
        <v>3</v>
      </c>
      <c r="B7" s="17">
        <v>2615161.1</v>
      </c>
      <c r="C7" s="17">
        <v>9014</v>
      </c>
      <c r="D7" s="18">
        <f t="shared" si="1"/>
        <v>2624175.1</v>
      </c>
      <c r="E7" s="17">
        <v>2604720.81</v>
      </c>
      <c r="F7" s="19">
        <f t="shared" si="0"/>
        <v>0.9925865122338825</v>
      </c>
    </row>
    <row r="8" spans="1:6" s="15" customFormat="1" ht="9.75" customHeight="1">
      <c r="A8" s="21" t="s">
        <v>5</v>
      </c>
      <c r="B8" s="17">
        <v>243461.6</v>
      </c>
      <c r="C8" s="17">
        <v>221</v>
      </c>
      <c r="D8" s="18">
        <f t="shared" si="1"/>
        <v>243682.6</v>
      </c>
      <c r="E8" s="17">
        <v>95621</v>
      </c>
      <c r="F8" s="19">
        <f t="shared" si="0"/>
        <v>0.3923997856227732</v>
      </c>
    </row>
    <row r="9" spans="1:6" s="26" customFormat="1" ht="9.75" customHeight="1">
      <c r="A9" s="22" t="s">
        <v>6</v>
      </c>
      <c r="B9" s="23">
        <v>3973312.39</v>
      </c>
      <c r="C9" s="23">
        <v>546082.97</v>
      </c>
      <c r="D9" s="24">
        <f t="shared" si="1"/>
        <v>4519395.36</v>
      </c>
      <c r="E9" s="23">
        <v>4156741.32</v>
      </c>
      <c r="F9" s="25">
        <f t="shared" si="0"/>
        <v>0.9197560710864648</v>
      </c>
    </row>
    <row r="10" spans="1:6" s="31" customFormat="1" ht="9.75" customHeight="1" thickBot="1">
      <c r="A10" s="27" t="s">
        <v>13</v>
      </c>
      <c r="B10" s="28">
        <f>SUM(B4:B9)</f>
        <v>92827200.66999999</v>
      </c>
      <c r="C10" s="29">
        <f>SUM(C4:C9)</f>
        <v>9166593.360000001</v>
      </c>
      <c r="D10" s="28">
        <f>B10+C10</f>
        <v>101993794.02999999</v>
      </c>
      <c r="E10" s="29">
        <f>SUM(E4:E9)</f>
        <v>98450930.17999999</v>
      </c>
      <c r="F10" s="30">
        <f t="shared" si="0"/>
        <v>0.9652639272448487</v>
      </c>
    </row>
    <row r="11" spans="1:6" s="35" customFormat="1" ht="9.75" customHeight="1">
      <c r="A11" s="32" t="s">
        <v>28</v>
      </c>
      <c r="B11" s="33"/>
      <c r="C11" s="33"/>
      <c r="D11" s="8"/>
      <c r="E11" s="33"/>
      <c r="F11" s="34"/>
    </row>
    <row r="12" spans="1:6" s="35" customFormat="1" ht="9.75" customHeight="1">
      <c r="A12" s="11" t="s">
        <v>0</v>
      </c>
      <c r="B12" s="12">
        <v>30800</v>
      </c>
      <c r="C12" s="12">
        <v>10000</v>
      </c>
      <c r="D12" s="13">
        <f>B12+C12</f>
        <v>40800</v>
      </c>
      <c r="E12" s="12">
        <v>28928.28</v>
      </c>
      <c r="F12" s="14">
        <f>E12/D12</f>
        <v>0.7090264705882353</v>
      </c>
    </row>
    <row r="13" spans="1:6" s="35" customFormat="1" ht="9.75" customHeight="1">
      <c r="A13" s="16" t="s">
        <v>1</v>
      </c>
      <c r="B13" s="17">
        <v>293860</v>
      </c>
      <c r="C13" s="17">
        <v>-12750</v>
      </c>
      <c r="D13" s="18">
        <f>B13+C13</f>
        <v>281110</v>
      </c>
      <c r="E13" s="17">
        <v>246717.21</v>
      </c>
      <c r="F13" s="19">
        <f>E13/D13</f>
        <v>0.8776536231368504</v>
      </c>
    </row>
    <row r="14" spans="1:6" s="35" customFormat="1" ht="9.75" customHeight="1">
      <c r="A14" s="20" t="s">
        <v>3</v>
      </c>
      <c r="B14" s="17">
        <v>783743.05</v>
      </c>
      <c r="C14" s="17">
        <v>5550</v>
      </c>
      <c r="D14" s="18">
        <f t="shared" si="1"/>
        <v>789293.05</v>
      </c>
      <c r="E14" s="17">
        <v>709209.84</v>
      </c>
      <c r="F14" s="19">
        <f t="shared" si="0"/>
        <v>0.8985380525015391</v>
      </c>
    </row>
    <row r="15" spans="1:6" s="35" customFormat="1" ht="9.75" customHeight="1">
      <c r="A15" s="20" t="s">
        <v>10</v>
      </c>
      <c r="B15" s="36">
        <v>80000</v>
      </c>
      <c r="C15" s="36">
        <v>0</v>
      </c>
      <c r="D15" s="18">
        <f>B15+C15</f>
        <v>80000</v>
      </c>
      <c r="E15" s="36">
        <v>77245</v>
      </c>
      <c r="F15" s="19">
        <f>E15/D15</f>
        <v>0.9655625</v>
      </c>
    </row>
    <row r="16" spans="1:6" s="26" customFormat="1" ht="9.75" customHeight="1" thickBot="1">
      <c r="A16" s="37" t="s">
        <v>27</v>
      </c>
      <c r="B16" s="28">
        <f>SUM(B12:B15)</f>
        <v>1188403.05</v>
      </c>
      <c r="C16" s="28">
        <f>SUM(C12:C15)</f>
        <v>2800</v>
      </c>
      <c r="D16" s="28">
        <f>SUM(D12:D15)</f>
        <v>1191203.05</v>
      </c>
      <c r="E16" s="28">
        <f>SUM(E12:E15)</f>
        <v>1062100.33</v>
      </c>
      <c r="F16" s="38">
        <f t="shared" si="0"/>
        <v>0.8916198879779564</v>
      </c>
    </row>
    <row r="17" spans="1:6" s="10" customFormat="1" ht="9.75" customHeight="1">
      <c r="A17" s="39" t="s">
        <v>14</v>
      </c>
      <c r="B17" s="8"/>
      <c r="C17" s="8"/>
      <c r="D17" s="8"/>
      <c r="E17" s="8"/>
      <c r="F17" s="34"/>
    </row>
    <row r="18" spans="1:6" s="10" customFormat="1" ht="9.75" customHeight="1">
      <c r="A18" s="40" t="s">
        <v>1</v>
      </c>
      <c r="B18" s="41">
        <v>461666.87</v>
      </c>
      <c r="C18" s="41">
        <v>-35000</v>
      </c>
      <c r="D18" s="13">
        <f t="shared" si="1"/>
        <v>426666.87</v>
      </c>
      <c r="E18" s="41">
        <v>184911.02</v>
      </c>
      <c r="F18" s="14">
        <f t="shared" si="0"/>
        <v>0.43338499658996255</v>
      </c>
    </row>
    <row r="19" spans="1:6" s="10" customFormat="1" ht="9.75" customHeight="1">
      <c r="A19" s="20" t="s">
        <v>3</v>
      </c>
      <c r="B19" s="17">
        <v>353158.4</v>
      </c>
      <c r="C19" s="17">
        <v>-35000</v>
      </c>
      <c r="D19" s="18">
        <f t="shared" si="1"/>
        <v>318158.4</v>
      </c>
      <c r="E19" s="17">
        <v>176755.93</v>
      </c>
      <c r="F19" s="19">
        <f t="shared" si="0"/>
        <v>0.5555595263239945</v>
      </c>
    </row>
    <row r="20" spans="1:6" s="26" customFormat="1" ht="9.75" customHeight="1" thickBot="1">
      <c r="A20" s="37" t="s">
        <v>15</v>
      </c>
      <c r="B20" s="28">
        <f>SUM(B18:B19)</f>
        <v>814825.27</v>
      </c>
      <c r="C20" s="28">
        <f>SUM(C18:C19)</f>
        <v>-70000</v>
      </c>
      <c r="D20" s="28">
        <f>B20+C20</f>
        <v>744825.27</v>
      </c>
      <c r="E20" s="28">
        <f>SUM(E18:E19)</f>
        <v>361666.94999999995</v>
      </c>
      <c r="F20" s="38">
        <f t="shared" si="0"/>
        <v>0.48557287805232485</v>
      </c>
    </row>
    <row r="21" spans="1:6" s="10" customFormat="1" ht="9.75" customHeight="1">
      <c r="A21" s="39" t="s">
        <v>33</v>
      </c>
      <c r="B21" s="8"/>
      <c r="C21" s="8"/>
      <c r="D21" s="8"/>
      <c r="E21" s="8"/>
      <c r="F21" s="34"/>
    </row>
    <row r="22" spans="1:6" s="15" customFormat="1" ht="9.75" customHeight="1">
      <c r="A22" s="40" t="s">
        <v>11</v>
      </c>
      <c r="B22" s="12">
        <v>750693.59</v>
      </c>
      <c r="C22" s="12">
        <v>13953.08</v>
      </c>
      <c r="D22" s="13">
        <f t="shared" si="1"/>
        <v>764646.6699999999</v>
      </c>
      <c r="E22" s="12">
        <v>760476.27</v>
      </c>
      <c r="F22" s="14">
        <f t="shared" si="0"/>
        <v>0.9945459776866616</v>
      </c>
    </row>
    <row r="23" spans="1:6" s="15" customFormat="1" ht="9.75" customHeight="1">
      <c r="A23" s="16" t="s">
        <v>1</v>
      </c>
      <c r="B23" s="36">
        <v>101392.35</v>
      </c>
      <c r="C23" s="36">
        <v>0</v>
      </c>
      <c r="D23" s="18">
        <f t="shared" si="1"/>
        <v>101392.35</v>
      </c>
      <c r="E23" s="36">
        <v>51572.86</v>
      </c>
      <c r="F23" s="19">
        <f t="shared" si="0"/>
        <v>0.5086464610002628</v>
      </c>
    </row>
    <row r="24" spans="1:6" s="26" customFormat="1" ht="9.75" customHeight="1" thickBot="1">
      <c r="A24" s="37" t="s">
        <v>16</v>
      </c>
      <c r="B24" s="28">
        <f>SUM(B22:B23)</f>
        <v>852085.94</v>
      </c>
      <c r="C24" s="28">
        <f>SUM(C22:C23)</f>
        <v>13953.08</v>
      </c>
      <c r="D24" s="28">
        <f>B24+C24</f>
        <v>866039.0199999999</v>
      </c>
      <c r="E24" s="28">
        <f>SUM(E22:E23)</f>
        <v>812049.13</v>
      </c>
      <c r="F24" s="38">
        <f t="shared" si="0"/>
        <v>0.9376588251185265</v>
      </c>
    </row>
    <row r="25" spans="1:6" s="15" customFormat="1" ht="9.75" customHeight="1">
      <c r="A25" s="55" t="s">
        <v>17</v>
      </c>
      <c r="B25" s="56"/>
      <c r="C25" s="56"/>
      <c r="D25" s="8"/>
      <c r="E25" s="56"/>
      <c r="F25" s="57"/>
    </row>
    <row r="26" spans="1:6" s="15" customFormat="1" ht="9.75" customHeight="1">
      <c r="A26" s="11" t="s">
        <v>4</v>
      </c>
      <c r="B26" s="12">
        <v>5012329.44</v>
      </c>
      <c r="C26" s="12">
        <v>662609.37</v>
      </c>
      <c r="D26" s="13">
        <f t="shared" si="1"/>
        <v>5674938.8100000005</v>
      </c>
      <c r="E26" s="12">
        <v>4035483.31</v>
      </c>
      <c r="F26" s="14">
        <f t="shared" si="0"/>
        <v>0.7111060480315557</v>
      </c>
    </row>
    <row r="27" spans="1:6" s="15" customFormat="1" ht="9.75" customHeight="1" thickBot="1">
      <c r="A27" s="37" t="s">
        <v>18</v>
      </c>
      <c r="B27" s="28">
        <f>SUM(B26:B26)</f>
        <v>5012329.44</v>
      </c>
      <c r="C27" s="28">
        <f>SUM(C26:C26)</f>
        <v>662609.37</v>
      </c>
      <c r="D27" s="28">
        <f t="shared" si="1"/>
        <v>5674938.8100000005</v>
      </c>
      <c r="E27" s="28">
        <f>SUM(E26:E26)</f>
        <v>4035483.31</v>
      </c>
      <c r="F27" s="38">
        <f t="shared" si="0"/>
        <v>0.7111060480315557</v>
      </c>
    </row>
    <row r="28" spans="1:6" s="15" customFormat="1" ht="9.75" customHeight="1">
      <c r="A28" s="55" t="s">
        <v>34</v>
      </c>
      <c r="B28" s="56"/>
      <c r="C28" s="56"/>
      <c r="D28" s="8"/>
      <c r="E28" s="56"/>
      <c r="F28" s="57"/>
    </row>
    <row r="29" spans="1:6" s="15" customFormat="1" ht="9.75" customHeight="1">
      <c r="A29" s="11" t="s">
        <v>0</v>
      </c>
      <c r="B29" s="12">
        <v>113078865.9</v>
      </c>
      <c r="C29" s="12">
        <v>0</v>
      </c>
      <c r="D29" s="13">
        <f t="shared" si="1"/>
        <v>113078865.9</v>
      </c>
      <c r="E29" s="12">
        <v>110966717.8</v>
      </c>
      <c r="F29" s="14">
        <f t="shared" si="0"/>
        <v>0.9813214601756984</v>
      </c>
    </row>
    <row r="30" spans="1:6" s="15" customFormat="1" ht="9.75" customHeight="1">
      <c r="A30" s="16" t="s">
        <v>1</v>
      </c>
      <c r="B30" s="36">
        <v>23822491.19</v>
      </c>
      <c r="C30" s="36">
        <v>-257565.71</v>
      </c>
      <c r="D30" s="18">
        <f t="shared" si="1"/>
        <v>23564925.48</v>
      </c>
      <c r="E30" s="36">
        <v>21227945.95</v>
      </c>
      <c r="F30" s="19">
        <f t="shared" si="0"/>
        <v>0.9008280534566748</v>
      </c>
    </row>
    <row r="31" spans="1:6" s="15" customFormat="1" ht="9.75" customHeight="1">
      <c r="A31" s="20" t="s">
        <v>2</v>
      </c>
      <c r="B31" s="36">
        <v>200</v>
      </c>
      <c r="C31" s="36">
        <v>-200</v>
      </c>
      <c r="D31" s="18">
        <f t="shared" si="1"/>
        <v>0</v>
      </c>
      <c r="E31" s="36">
        <v>0</v>
      </c>
      <c r="F31" s="19"/>
    </row>
    <row r="32" spans="1:6" s="15" customFormat="1" ht="9.75" customHeight="1">
      <c r="A32" s="20" t="s">
        <v>3</v>
      </c>
      <c r="B32" s="17">
        <v>4534561.58</v>
      </c>
      <c r="C32" s="17">
        <v>717926.84</v>
      </c>
      <c r="D32" s="18">
        <f>B32+C32</f>
        <v>5252488.42</v>
      </c>
      <c r="E32" s="17">
        <v>3673213.32</v>
      </c>
      <c r="F32" s="19">
        <f>E32/D32</f>
        <v>0.6993282090853233</v>
      </c>
    </row>
    <row r="33" spans="1:6" s="15" customFormat="1" ht="9.75" customHeight="1">
      <c r="A33" s="20" t="s">
        <v>10</v>
      </c>
      <c r="B33" s="36">
        <v>170000</v>
      </c>
      <c r="C33" s="36">
        <v>0</v>
      </c>
      <c r="D33" s="18">
        <f t="shared" si="1"/>
        <v>170000</v>
      </c>
      <c r="E33" s="36">
        <v>150000</v>
      </c>
      <c r="F33" s="19">
        <f t="shared" si="0"/>
        <v>0.8823529411764706</v>
      </c>
    </row>
    <row r="34" spans="1:6" s="15" customFormat="1" ht="9.75" customHeight="1" thickBot="1">
      <c r="A34" s="37" t="s">
        <v>19</v>
      </c>
      <c r="B34" s="28">
        <f>SUM(B29:B33)</f>
        <v>141606118.67000002</v>
      </c>
      <c r="C34" s="28">
        <f>SUM(C29:C33)</f>
        <v>460161.13</v>
      </c>
      <c r="D34" s="28">
        <f>B34+C34</f>
        <v>142066279.8</v>
      </c>
      <c r="E34" s="28">
        <f>SUM(E29:E33)</f>
        <v>136017877.07</v>
      </c>
      <c r="F34" s="38">
        <f t="shared" si="0"/>
        <v>0.9574254866213509</v>
      </c>
    </row>
    <row r="35" spans="1:6" s="15" customFormat="1" ht="9.75" customHeight="1">
      <c r="A35" s="55" t="s">
        <v>20</v>
      </c>
      <c r="B35" s="56"/>
      <c r="C35" s="56"/>
      <c r="D35" s="8"/>
      <c r="E35" s="56"/>
      <c r="F35" s="57"/>
    </row>
    <row r="36" spans="1:6" s="15" customFormat="1" ht="9.75" customHeight="1">
      <c r="A36" s="40" t="s">
        <v>0</v>
      </c>
      <c r="B36" s="12">
        <v>4791641.69</v>
      </c>
      <c r="C36" s="12">
        <v>0</v>
      </c>
      <c r="D36" s="13">
        <f t="shared" si="1"/>
        <v>4791641.69</v>
      </c>
      <c r="E36" s="12">
        <v>4577136.88</v>
      </c>
      <c r="F36" s="14">
        <f t="shared" si="0"/>
        <v>0.955233545436491</v>
      </c>
    </row>
    <row r="37" spans="1:6" s="15" customFormat="1" ht="9.75" customHeight="1">
      <c r="A37" s="16" t="s">
        <v>1</v>
      </c>
      <c r="B37" s="36">
        <v>7379330.72</v>
      </c>
      <c r="C37" s="36">
        <v>60351.77</v>
      </c>
      <c r="D37" s="18">
        <f t="shared" si="1"/>
        <v>7439682.489999999</v>
      </c>
      <c r="E37" s="36">
        <v>6237975.99</v>
      </c>
      <c r="F37" s="19">
        <f t="shared" si="0"/>
        <v>0.8384734158191206</v>
      </c>
    </row>
    <row r="38" spans="1:6" s="15" customFormat="1" ht="9.75" customHeight="1">
      <c r="A38" s="20" t="s">
        <v>3</v>
      </c>
      <c r="B38" s="36">
        <v>71680</v>
      </c>
      <c r="C38" s="36">
        <v>0</v>
      </c>
      <c r="D38" s="18">
        <f t="shared" si="1"/>
        <v>71680</v>
      </c>
      <c r="E38" s="36">
        <v>26016.64</v>
      </c>
      <c r="F38" s="19">
        <f t="shared" si="0"/>
        <v>0.36295535714285715</v>
      </c>
    </row>
    <row r="39" spans="1:6" s="15" customFormat="1" ht="9.75" customHeight="1">
      <c r="A39" s="20" t="s">
        <v>4</v>
      </c>
      <c r="B39" s="36">
        <v>71847948.48</v>
      </c>
      <c r="C39" s="36">
        <v>273064.94</v>
      </c>
      <c r="D39" s="18">
        <f t="shared" si="1"/>
        <v>72121013.42</v>
      </c>
      <c r="E39" s="36">
        <v>60933933.26</v>
      </c>
      <c r="F39" s="19">
        <f t="shared" si="0"/>
        <v>0.8448845956330157</v>
      </c>
    </row>
    <row r="40" spans="1:6" s="15" customFormat="1" ht="9.75" customHeight="1">
      <c r="A40" s="20" t="s">
        <v>10</v>
      </c>
      <c r="B40" s="36">
        <v>22000</v>
      </c>
      <c r="C40" s="36">
        <v>0</v>
      </c>
      <c r="D40" s="18">
        <f t="shared" si="1"/>
        <v>22000</v>
      </c>
      <c r="E40" s="36">
        <v>22000</v>
      </c>
      <c r="F40" s="19">
        <f t="shared" si="0"/>
        <v>1</v>
      </c>
    </row>
    <row r="41" spans="1:7" s="31" customFormat="1" ht="9.75" customHeight="1" thickBot="1">
      <c r="A41" s="37" t="s">
        <v>21</v>
      </c>
      <c r="B41" s="28">
        <f>SUM(B36:B40)</f>
        <v>84112600.89</v>
      </c>
      <c r="C41" s="28">
        <f>SUM(C36:C40)</f>
        <v>333416.71</v>
      </c>
      <c r="D41" s="28">
        <f>B41+C41</f>
        <v>84446017.6</v>
      </c>
      <c r="E41" s="28">
        <f>SUM(E36:E40)</f>
        <v>71797062.77</v>
      </c>
      <c r="F41" s="38">
        <f t="shared" si="0"/>
        <v>0.8502125358958313</v>
      </c>
      <c r="G41" s="42"/>
    </row>
    <row r="42" spans="1:6" s="15" customFormat="1" ht="9.75" customHeight="1">
      <c r="A42" s="55" t="s">
        <v>22</v>
      </c>
      <c r="B42" s="56"/>
      <c r="C42" s="56"/>
      <c r="D42" s="8"/>
      <c r="E42" s="56"/>
      <c r="F42" s="57"/>
    </row>
    <row r="43" spans="1:6" s="15" customFormat="1" ht="9.75" customHeight="1">
      <c r="A43" s="40" t="s">
        <v>1</v>
      </c>
      <c r="B43" s="12">
        <v>130629.77</v>
      </c>
      <c r="C43" s="12">
        <v>-6000</v>
      </c>
      <c r="D43" s="13">
        <f t="shared" si="1"/>
        <v>124629.77</v>
      </c>
      <c r="E43" s="12">
        <v>121365.54</v>
      </c>
      <c r="F43" s="14">
        <f t="shared" si="0"/>
        <v>0.9738085852200481</v>
      </c>
    </row>
    <row r="44" spans="1:6" s="15" customFormat="1" ht="9.75" customHeight="1">
      <c r="A44" s="20" t="s">
        <v>3</v>
      </c>
      <c r="B44" s="36">
        <v>40000</v>
      </c>
      <c r="C44" s="36">
        <v>6000</v>
      </c>
      <c r="D44" s="18">
        <f>B44+C44</f>
        <v>46000</v>
      </c>
      <c r="E44" s="36">
        <v>45700</v>
      </c>
      <c r="F44" s="19">
        <f>E44/D44</f>
        <v>0.9934782608695653</v>
      </c>
    </row>
    <row r="45" spans="1:6" s="15" customFormat="1" ht="9.75" customHeight="1" thickBot="1">
      <c r="A45" s="37" t="s">
        <v>23</v>
      </c>
      <c r="B45" s="28">
        <f>SUM(B43:B44)</f>
        <v>170629.77000000002</v>
      </c>
      <c r="C45" s="28">
        <f>SUM(C43:C44)</f>
        <v>0</v>
      </c>
      <c r="D45" s="28">
        <f t="shared" si="1"/>
        <v>170629.77000000002</v>
      </c>
      <c r="E45" s="28">
        <f>SUM(E43:E44)</f>
        <v>167065.53999999998</v>
      </c>
      <c r="F45" s="38">
        <f t="shared" si="0"/>
        <v>0.9791113238914871</v>
      </c>
    </row>
    <row r="46" spans="1:6" s="15" customFormat="1" ht="9.75" customHeight="1">
      <c r="A46" s="51" t="s">
        <v>30</v>
      </c>
      <c r="B46" s="52"/>
      <c r="C46" s="52"/>
      <c r="D46" s="53"/>
      <c r="E46" s="52"/>
      <c r="F46" s="54"/>
    </row>
    <row r="47" spans="1:6" s="15" customFormat="1" ht="9.75" customHeight="1">
      <c r="A47" s="40" t="s">
        <v>1</v>
      </c>
      <c r="B47" s="12">
        <v>932750</v>
      </c>
      <c r="C47" s="12">
        <v>0</v>
      </c>
      <c r="D47" s="13">
        <f>B47+C47</f>
        <v>932750</v>
      </c>
      <c r="E47" s="12">
        <v>811528.05</v>
      </c>
      <c r="F47" s="14">
        <f>E47/D47</f>
        <v>0.8700381131064059</v>
      </c>
    </row>
    <row r="48" spans="1:6" s="15" customFormat="1" ht="9.75" customHeight="1" thickBot="1">
      <c r="A48" s="37" t="s">
        <v>31</v>
      </c>
      <c r="B48" s="28">
        <f>SUM(B47:B47)</f>
        <v>932750</v>
      </c>
      <c r="C48" s="28">
        <f>SUM(C47:C47)</f>
        <v>0</v>
      </c>
      <c r="D48" s="28">
        <f>B48+C48</f>
        <v>932750</v>
      </c>
      <c r="E48" s="28">
        <f>SUM(E47:E47)</f>
        <v>811528.05</v>
      </c>
      <c r="F48" s="38">
        <f t="shared" si="0"/>
        <v>0.8700381131064059</v>
      </c>
    </row>
    <row r="49" spans="1:6" ht="8.25" customHeight="1">
      <c r="A49" s="59"/>
      <c r="B49" s="60"/>
      <c r="C49" s="60"/>
      <c r="D49" s="60"/>
      <c r="E49" s="60"/>
      <c r="F49" s="61"/>
    </row>
    <row r="50" spans="1:6" s="43" customFormat="1" ht="13.5" thickBot="1">
      <c r="A50" s="48" t="s">
        <v>24</v>
      </c>
      <c r="B50" s="49">
        <f>B48+B45+B41+B34+B27+B24+B20+B16+B10</f>
        <v>327516943.70000005</v>
      </c>
      <c r="C50" s="49">
        <f>C48+C45+C41+C34+C27+C24+C20+C16+C10</f>
        <v>10569533.650000002</v>
      </c>
      <c r="D50" s="49">
        <f>D48+D45+D41+D34+D27+D24+D20+D16+D10</f>
        <v>338086477.35</v>
      </c>
      <c r="E50" s="49">
        <f>E48+E45+E41+E34+E27+E24+E20+E16+E10</f>
        <v>313515763.33</v>
      </c>
      <c r="F50" s="50">
        <f t="shared" si="0"/>
        <v>0.9273241739433326</v>
      </c>
    </row>
    <row r="51" spans="2:5" ht="15">
      <c r="B51" s="4"/>
      <c r="C51" s="4"/>
      <c r="D51" s="4"/>
      <c r="E51" s="5"/>
    </row>
  </sheetData>
  <sheetProtection/>
  <mergeCells count="2">
    <mergeCell ref="A1:F1"/>
    <mergeCell ref="A49:F49"/>
  </mergeCells>
  <printOptions gridLines="1" horizontalCentered="1"/>
  <pageMargins left="0.7086614173228347" right="0.15748031496062992" top="1.062992125984252" bottom="0.15748031496062992" header="0.3937007874015748" footer="0.1968503937007874"/>
  <pageSetup horizontalDpi="600" verticalDpi="600" orientation="landscape" paperSize="9" scale="90" r:id="rId2"/>
  <ignoredErrors>
    <ignoredError sqref="D10 D20 D26 D34 D41 D45 D2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pruebas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2015-07-20T10:29:10Z</cp:lastPrinted>
  <dcterms:created xsi:type="dcterms:W3CDTF">2005-01-17T10:09:46Z</dcterms:created>
  <dcterms:modified xsi:type="dcterms:W3CDTF">2018-01-17T09:21:21Z</dcterms:modified>
  <cp:category/>
  <cp:version/>
  <cp:contentType/>
  <cp:contentStatus/>
</cp:coreProperties>
</file>