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65266" windowWidth="9105" windowHeight="7860" activeTab="0"/>
  </bookViews>
  <sheets>
    <sheet name="cuadro 33 graf 15" sheetId="1" r:id="rId1"/>
    <sheet name="gráficos compara gasto 14_15" sheetId="2" r:id="rId2"/>
  </sheets>
  <definedNames>
    <definedName name="_xlnm.Print_Area" localSheetId="0">'cuadro 33 graf 15'!$A$1:$D$37</definedName>
    <definedName name="_xlnm.Print_Area" localSheetId="1">'gráficos compara gasto 14_15'!$A$1:$E$48</definedName>
  </definedNames>
  <calcPr fullCalcOnLoad="1"/>
</workbook>
</file>

<file path=xl/sharedStrings.xml><?xml version="1.0" encoding="utf-8"?>
<sst xmlns="http://schemas.openxmlformats.org/spreadsheetml/2006/main" count="28" uniqueCount="27">
  <si>
    <t>CAPÍTULO</t>
  </si>
  <si>
    <t>Obligaciones Reconocidas</t>
  </si>
  <si>
    <t>Porcentaje</t>
  </si>
  <si>
    <t xml:space="preserve"> Cuadro 33. Distribución del gasto UPM, ejercicio 2015</t>
  </si>
  <si>
    <t>Cap.I  Gastos de Personal</t>
  </si>
  <si>
    <t>Cap. II  Gastos Corrientes en Bienes y Servicios</t>
  </si>
  <si>
    <t>Cap. III  Gastos Financieros</t>
  </si>
  <si>
    <t>Cap. IV Transferencias Corrientes</t>
  </si>
  <si>
    <t>Cap. VI  Inversiones Reales</t>
  </si>
  <si>
    <t>Cap.VII  Transferencias de capital</t>
  </si>
  <si>
    <t>Cap.VIII  Activos Financieros</t>
  </si>
  <si>
    <t>Cap. IX Pasivos Financieros</t>
  </si>
  <si>
    <t>TOTAL</t>
  </si>
  <si>
    <t xml:space="preserve">                                    Gráfico 15. Distribución del gasto UPM 2015</t>
  </si>
  <si>
    <t>CONCEPTO</t>
  </si>
  <si>
    <t>OBLIGACIONES RECONOCIDAS 2014</t>
  </si>
  <si>
    <t>%</t>
  </si>
  <si>
    <t>OBLIGACIONES RECONOCIDAS 2015</t>
  </si>
  <si>
    <t>1 GASTOS DE PERSONAL</t>
  </si>
  <si>
    <t>2 GASTOS CORRIENTES EN BIENES Y SERVICIOS</t>
  </si>
  <si>
    <t>3 GASTOS FINANCIEROS</t>
  </si>
  <si>
    <t>4 TRANSFERENCIAS CORRIENTES</t>
  </si>
  <si>
    <t>6 INVERSIONES REALES</t>
  </si>
  <si>
    <t>7 TRANSFERENCIAS DE CAPITAL</t>
  </si>
  <si>
    <t>8 ACTIVOS FINANCIEROS</t>
  </si>
  <si>
    <t>9 PASIVOS FINANCIEROS</t>
  </si>
  <si>
    <t>∆ 
OBLIGACIONES RECONOCIDAS 2015/2014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</si>
</sst>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0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/>
      </bottom>
    </border>
    <border>
      <left style="thin">
        <color theme="0"/>
      </left>
      <right style="thin">
        <color theme="0"/>
      </right>
      <top style="thin">
        <color theme="3"/>
      </top>
      <bottom style="thin">
        <color theme="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31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34">
    <xf numFmtId="0" fontId="0" fillId="0" borderId="0" xfId="0" applyNumberFormat="1" applyFill="1" applyBorder="1" applyAlignment="1" applyProtection="1">
      <alignment/>
      <protection/>
    </xf>
    <xf numFmtId="0" fontId="5" fillId="33" borderId="0" xfId="0" applyFont="1" applyFill="1" applyAlignment="1">
      <alignment/>
    </xf>
    <xf numFmtId="0" fontId="0" fillId="0" borderId="0" xfId="0" applyAlignment="1">
      <alignment/>
    </xf>
    <xf numFmtId="0" fontId="24" fillId="33" borderId="0" xfId="0" applyFont="1" applyFill="1" applyAlignment="1">
      <alignment/>
    </xf>
    <xf numFmtId="0" fontId="0" fillId="0" borderId="10" xfId="0" applyNumberFormat="1" applyFill="1" applyBorder="1" applyAlignment="1" applyProtection="1">
      <alignment/>
      <protection/>
    </xf>
    <xf numFmtId="4" fontId="4" fillId="34" borderId="1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/>
    </xf>
    <xf numFmtId="0" fontId="24" fillId="33" borderId="11" xfId="0" applyFont="1" applyFill="1" applyBorder="1" applyAlignment="1">
      <alignment/>
    </xf>
    <xf numFmtId="10" fontId="24" fillId="33" borderId="12" xfId="0" applyNumberFormat="1" applyFont="1" applyFill="1" applyBorder="1" applyAlignment="1">
      <alignment/>
    </xf>
    <xf numFmtId="0" fontId="25" fillId="12" borderId="11" xfId="0" applyFont="1" applyFill="1" applyBorder="1" applyAlignment="1">
      <alignment vertical="center"/>
    </xf>
    <xf numFmtId="0" fontId="25" fillId="12" borderId="10" xfId="0" applyFont="1" applyFill="1" applyBorder="1" applyAlignment="1">
      <alignment horizontal="center" vertical="center" wrapText="1"/>
    </xf>
    <xf numFmtId="0" fontId="25" fillId="12" borderId="10" xfId="0" applyFont="1" applyFill="1" applyBorder="1" applyAlignment="1">
      <alignment vertical="center"/>
    </xf>
    <xf numFmtId="0" fontId="25" fillId="12" borderId="12" xfId="0" applyFont="1" applyFill="1" applyBorder="1" applyAlignment="1">
      <alignment horizontal="center" vertical="center"/>
    </xf>
    <xf numFmtId="4" fontId="25" fillId="12" borderId="10" xfId="0" applyNumberFormat="1" applyFont="1" applyFill="1" applyBorder="1" applyAlignment="1">
      <alignment vertical="center"/>
    </xf>
    <xf numFmtId="10" fontId="25" fillId="12" borderId="12" xfId="0" applyNumberFormat="1" applyFont="1" applyFill="1" applyBorder="1" applyAlignment="1">
      <alignment vertical="center"/>
    </xf>
    <xf numFmtId="4" fontId="35" fillId="35" borderId="13" xfId="53" applyNumberFormat="1" applyFont="1" applyFill="1" applyBorder="1" applyAlignment="1" applyProtection="1">
      <alignment horizontal="center" vertical="center" wrapText="1"/>
      <protection/>
    </xf>
    <xf numFmtId="10" fontId="35" fillId="35" borderId="13" xfId="53" applyNumberFormat="1" applyFont="1" applyFill="1" applyBorder="1" applyAlignment="1" applyProtection="1">
      <alignment horizontal="center" vertical="center" wrapText="1"/>
      <protection/>
    </xf>
    <xf numFmtId="4" fontId="25" fillId="0" borderId="0" xfId="53" applyNumberFormat="1" applyFont="1" applyAlignment="1">
      <alignment wrapText="1"/>
      <protection/>
    </xf>
    <xf numFmtId="4" fontId="50" fillId="36" borderId="14" xfId="53" applyNumberFormat="1" applyFont="1" applyFill="1" applyBorder="1" applyAlignment="1" applyProtection="1">
      <alignment vertical="center" wrapText="1"/>
      <protection/>
    </xf>
    <xf numFmtId="4" fontId="50" fillId="36" borderId="14" xfId="53" applyNumberFormat="1" applyFont="1" applyFill="1" applyBorder="1" applyAlignment="1" applyProtection="1">
      <alignment horizontal="right" vertical="center" wrapText="1"/>
      <protection/>
    </xf>
    <xf numFmtId="4" fontId="50" fillId="36" borderId="15" xfId="53" applyNumberFormat="1" applyFont="1" applyFill="1" applyBorder="1" applyAlignment="1" applyProtection="1">
      <alignment vertical="center" wrapText="1"/>
      <protection/>
    </xf>
    <xf numFmtId="4" fontId="50" fillId="36" borderId="15" xfId="53" applyNumberFormat="1" applyFont="1" applyFill="1" applyBorder="1" applyAlignment="1" applyProtection="1">
      <alignment horizontal="right" vertical="center" wrapText="1"/>
      <protection/>
    </xf>
    <xf numFmtId="4" fontId="35" fillId="37" borderId="16" xfId="53" applyNumberFormat="1" applyFont="1" applyFill="1" applyBorder="1">
      <alignment/>
      <protection/>
    </xf>
    <xf numFmtId="10" fontId="35" fillId="37" borderId="16" xfId="53" applyNumberFormat="1" applyFont="1" applyFill="1" applyBorder="1" applyAlignment="1" applyProtection="1">
      <alignment horizontal="right" vertical="center" wrapText="1"/>
      <protection/>
    </xf>
    <xf numFmtId="4" fontId="25" fillId="0" borderId="0" xfId="53" applyNumberFormat="1" applyFont="1" applyAlignment="1">
      <alignment vertical="center"/>
      <protection/>
    </xf>
    <xf numFmtId="4" fontId="7" fillId="34" borderId="14" xfId="0" applyNumberFormat="1" applyFont="1" applyFill="1" applyBorder="1" applyAlignment="1">
      <alignment horizontal="right" vertical="center"/>
    </xf>
    <xf numFmtId="4" fontId="7" fillId="0" borderId="14" xfId="0" applyNumberFormat="1" applyFont="1" applyFill="1" applyBorder="1" applyAlignment="1" applyProtection="1">
      <alignment/>
      <protection/>
    </xf>
    <xf numFmtId="10" fontId="7" fillId="0" borderId="1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4" fontId="7" fillId="0" borderId="14" xfId="0" applyNumberFormat="1" applyFont="1" applyFill="1" applyBorder="1" applyAlignment="1" applyProtection="1">
      <alignment vertical="center"/>
      <protection/>
    </xf>
    <xf numFmtId="4" fontId="7" fillId="34" borderId="15" xfId="0" applyNumberFormat="1" applyFont="1" applyFill="1" applyBorder="1" applyAlignment="1">
      <alignment horizontal="right" vertical="center"/>
    </xf>
    <xf numFmtId="4" fontId="7" fillId="0" borderId="15" xfId="0" applyNumberFormat="1" applyFont="1" applyFill="1" applyBorder="1" applyAlignment="1" applyProtection="1">
      <alignment/>
      <protection/>
    </xf>
    <xf numFmtId="10" fontId="7" fillId="0" borderId="15" xfId="0" applyNumberFormat="1" applyFont="1" applyFill="1" applyBorder="1" applyAlignment="1" applyProtection="1">
      <alignment/>
      <protection/>
    </xf>
    <xf numFmtId="0" fontId="26" fillId="33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5"/>
          <c:y val="0.076"/>
          <c:w val="0.83925"/>
          <c:h val="0.47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53735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63,19 %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10,39 %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20,63 %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'cuadro 33 graf 15'!$A$5:$A$12</c:f>
              <c:strCache/>
            </c:strRef>
          </c:cat>
          <c:val>
            <c:numRef>
              <c:f>'cuadro 33 graf 15'!$B$5:$B$12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65"/>
          <c:y val="0.64525"/>
          <c:w val="0.8835"/>
          <c:h val="0.333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Evolución de los gastos de 2014 a 2015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075"/>
          <c:y val="0.08875"/>
          <c:w val="0.977"/>
          <c:h val="0.8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'gráficos compara gasto 14_15'!$B$1</c:f>
              <c:strCache>
                <c:ptCount val="1"/>
                <c:pt idx="0">
                  <c:v>OBLIGACIONES RECONOCIDAS 2014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'gráficos compara gasto 14_15'!$A$2:$A$9</c:f>
              <c:strCache/>
            </c:strRef>
          </c:cat>
          <c:val>
            <c:numRef>
              <c:f>'gráficos compara gasto 14_15'!$B$2:$B$9</c:f>
              <c:numCache/>
            </c:numRef>
          </c:val>
          <c:shape val="box"/>
        </c:ser>
        <c:ser>
          <c:idx val="1"/>
          <c:order val="1"/>
          <c:tx>
            <c:strRef>
              <c:f>'gráficos compara gasto 14_15'!$C$1</c:f>
              <c:strCache>
                <c:ptCount val="1"/>
                <c:pt idx="0">
                  <c:v>OBLIGACIONES RECONOCIDAS 2015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'gráficos compara gasto 14_15'!$A$2:$A$9</c:f>
              <c:strCache/>
            </c:strRef>
          </c:cat>
          <c:val>
            <c:numRef>
              <c:f>'gráficos compara gasto 14_15'!$C$2:$C$9</c:f>
              <c:numCache/>
            </c:numRef>
          </c:val>
          <c:shape val="box"/>
        </c:ser>
        <c:shape val="box"/>
        <c:axId val="62723047"/>
        <c:axId val="27636512"/>
      </c:bar3DChart>
      <c:catAx>
        <c:axId val="62723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636512"/>
        <c:crosses val="autoZero"/>
        <c:auto val="1"/>
        <c:lblOffset val="100"/>
        <c:tickLblSkip val="1"/>
        <c:noMultiLvlLbl val="0"/>
      </c:catAx>
      <c:valAx>
        <c:axId val="27636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2304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16</xdr:row>
      <xdr:rowOff>19050</xdr:rowOff>
    </xdr:from>
    <xdr:to>
      <xdr:col>5</xdr:col>
      <xdr:colOff>523875</xdr:colOff>
      <xdr:row>33</xdr:row>
      <xdr:rowOff>9525</xdr:rowOff>
    </xdr:to>
    <xdr:graphicFrame>
      <xdr:nvGraphicFramePr>
        <xdr:cNvPr id="1" name="3 Gráfico"/>
        <xdr:cNvGraphicFramePr/>
      </xdr:nvGraphicFramePr>
      <xdr:xfrm>
        <a:off x="666750" y="3219450"/>
        <a:ext cx="5810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38100</xdr:rowOff>
    </xdr:from>
    <xdr:to>
      <xdr:col>7</xdr:col>
      <xdr:colOff>600075</xdr:colOff>
      <xdr:row>46</xdr:row>
      <xdr:rowOff>85725</xdr:rowOff>
    </xdr:to>
    <xdr:graphicFrame>
      <xdr:nvGraphicFramePr>
        <xdr:cNvPr id="1" name="2 Gráfico"/>
        <xdr:cNvGraphicFramePr/>
      </xdr:nvGraphicFramePr>
      <xdr:xfrm>
        <a:off x="0" y="2686050"/>
        <a:ext cx="85344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E15"/>
  <sheetViews>
    <sheetView tabSelected="1" zoomScalePageLayoutView="0" workbookViewId="0" topLeftCell="A7">
      <selection activeCell="I27" sqref="I27"/>
    </sheetView>
  </sheetViews>
  <sheetFormatPr defaultColWidth="11.421875" defaultRowHeight="12.75"/>
  <cols>
    <col min="1" max="1" width="43.421875" style="0" customWidth="1"/>
    <col min="2" max="2" width="18.7109375" style="0" customWidth="1"/>
    <col min="3" max="3" width="4.421875" style="0" customWidth="1"/>
    <col min="4" max="4" width="11.28125" style="0" customWidth="1"/>
  </cols>
  <sheetData>
    <row r="2" spans="1:5" s="2" customFormat="1" ht="15.75">
      <c r="A2" s="33" t="s">
        <v>3</v>
      </c>
      <c r="B2" s="33"/>
      <c r="C2" s="33"/>
      <c r="D2" s="33"/>
      <c r="E2" s="1"/>
    </row>
    <row r="3" spans="1:5" s="2" customFormat="1" ht="15">
      <c r="A3" s="3"/>
      <c r="B3" s="3"/>
      <c r="C3" s="3"/>
      <c r="D3" s="3"/>
      <c r="E3" s="1"/>
    </row>
    <row r="4" spans="1:5" s="2" customFormat="1" ht="30">
      <c r="A4" s="9" t="s">
        <v>0</v>
      </c>
      <c r="B4" s="10" t="s">
        <v>1</v>
      </c>
      <c r="C4" s="11"/>
      <c r="D4" s="12" t="s">
        <v>2</v>
      </c>
      <c r="E4" s="1"/>
    </row>
    <row r="5" spans="1:4" ht="15">
      <c r="A5" s="7" t="s">
        <v>4</v>
      </c>
      <c r="B5" s="5">
        <v>203930851.7</v>
      </c>
      <c r="C5" s="4"/>
      <c r="D5" s="8">
        <f>B5/$B$13</f>
        <v>0.631889218612358</v>
      </c>
    </row>
    <row r="6" spans="1:4" ht="15">
      <c r="A6" s="7" t="s">
        <v>5</v>
      </c>
      <c r="B6" s="5">
        <v>33544905.67</v>
      </c>
      <c r="C6" s="4"/>
      <c r="D6" s="8">
        <f aca="true" t="shared" si="0" ref="D6:D12">B6/$B$13</f>
        <v>0.10394044871358502</v>
      </c>
    </row>
    <row r="7" spans="1:4" ht="15">
      <c r="A7" s="7" t="s">
        <v>6</v>
      </c>
      <c r="B7" s="5">
        <v>1470415.96</v>
      </c>
      <c r="C7" s="4"/>
      <c r="D7" s="8">
        <f t="shared" si="0"/>
        <v>0.0045561521675316985</v>
      </c>
    </row>
    <row r="8" spans="1:4" ht="15">
      <c r="A8" s="7" t="s">
        <v>7</v>
      </c>
      <c r="B8" s="5">
        <v>6792827.49</v>
      </c>
      <c r="C8" s="4"/>
      <c r="D8" s="8">
        <f t="shared" si="0"/>
        <v>0.021047891572281634</v>
      </c>
    </row>
    <row r="9" spans="1:4" ht="15">
      <c r="A9" s="7" t="s">
        <v>8</v>
      </c>
      <c r="B9" s="5">
        <v>66590262.27</v>
      </c>
      <c r="C9" s="4"/>
      <c r="D9" s="8">
        <f t="shared" si="0"/>
        <v>0.20633302142474352</v>
      </c>
    </row>
    <row r="10" spans="1:4" ht="15">
      <c r="A10" s="7" t="s">
        <v>9</v>
      </c>
      <c r="B10" s="5">
        <v>164550</v>
      </c>
      <c r="C10" s="4"/>
      <c r="D10" s="8">
        <f t="shared" si="0"/>
        <v>0.0005098658199869791</v>
      </c>
    </row>
    <row r="11" spans="1:4" ht="15">
      <c r="A11" s="7" t="s">
        <v>10</v>
      </c>
      <c r="B11" s="5">
        <v>81000</v>
      </c>
      <c r="C11" s="4"/>
      <c r="D11" s="8">
        <f t="shared" si="0"/>
        <v>0.0002509822632570362</v>
      </c>
    </row>
    <row r="12" spans="1:4" ht="15">
      <c r="A12" s="7" t="s">
        <v>11</v>
      </c>
      <c r="B12" s="5">
        <v>10157155.89</v>
      </c>
      <c r="C12" s="4"/>
      <c r="D12" s="8">
        <f t="shared" si="0"/>
        <v>0.031472419426256</v>
      </c>
    </row>
    <row r="13" spans="1:5" s="2" customFormat="1" ht="20.25" customHeight="1">
      <c r="A13" s="9" t="s">
        <v>12</v>
      </c>
      <c r="B13" s="13">
        <f>SUM(B5:B12)</f>
        <v>322731968.98</v>
      </c>
      <c r="C13" s="13"/>
      <c r="D13" s="14">
        <f>SUM(D5:D12)</f>
        <v>0.9999999999999999</v>
      </c>
      <c r="E13" s="1"/>
    </row>
    <row r="15" spans="1:5" s="2" customFormat="1" ht="12.75">
      <c r="A15" s="6" t="s">
        <v>13</v>
      </c>
      <c r="B15" s="6"/>
      <c r="C15" s="1"/>
      <c r="D15" s="1"/>
      <c r="E15" s="1"/>
    </row>
  </sheetData>
  <sheetProtection/>
  <mergeCells count="1">
    <mergeCell ref="A2:D2"/>
  </mergeCells>
  <printOptions horizontalCentered="1"/>
  <pageMargins left="0.7480314960629921" right="0.7480314960629921" top="0.984251968503937" bottom="0.984251968503937" header="0" footer="0"/>
  <pageSetup errors="NA"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0"/>
  <sheetViews>
    <sheetView zoomScalePageLayoutView="0" workbookViewId="0" topLeftCell="A1">
      <selection activeCell="F32" sqref="F32"/>
    </sheetView>
  </sheetViews>
  <sheetFormatPr defaultColWidth="11.421875" defaultRowHeight="12.75"/>
  <cols>
    <col min="1" max="1" width="36.7109375" style="0" customWidth="1"/>
    <col min="2" max="2" width="17.140625" style="0" customWidth="1"/>
    <col min="3" max="3" width="17.57421875" style="0" customWidth="1"/>
    <col min="4" max="4" width="16.421875" style="0" customWidth="1"/>
    <col min="5" max="5" width="8.28125" style="0" customWidth="1"/>
  </cols>
  <sheetData>
    <row r="1" spans="1:5" s="17" customFormat="1" ht="60">
      <c r="A1" s="15" t="s">
        <v>14</v>
      </c>
      <c r="B1" s="15" t="s">
        <v>15</v>
      </c>
      <c r="C1" s="15" t="s">
        <v>17</v>
      </c>
      <c r="D1" s="15" t="s">
        <v>26</v>
      </c>
      <c r="E1" s="16" t="s">
        <v>16</v>
      </c>
    </row>
    <row r="2" spans="1:5" s="28" customFormat="1" ht="13.5" customHeight="1">
      <c r="A2" s="18" t="s">
        <v>18</v>
      </c>
      <c r="B2" s="19">
        <v>201334556.05</v>
      </c>
      <c r="C2" s="25">
        <v>203930851.7</v>
      </c>
      <c r="D2" s="26">
        <f>C2-B2</f>
        <v>2596295.649999976</v>
      </c>
      <c r="E2" s="27">
        <f>D2/B2</f>
        <v>0.012895429880180154</v>
      </c>
    </row>
    <row r="3" spans="1:5" s="28" customFormat="1" ht="13.5" customHeight="1">
      <c r="A3" s="18" t="s">
        <v>19</v>
      </c>
      <c r="B3" s="19">
        <v>34197787.79</v>
      </c>
      <c r="C3" s="25">
        <v>33544905.67</v>
      </c>
      <c r="D3" s="29">
        <f aca="true" t="shared" si="0" ref="D3:D9">C3-B3</f>
        <v>-652882.1199999973</v>
      </c>
      <c r="E3" s="27">
        <f aca="true" t="shared" si="1" ref="E3:E9">D3/B3</f>
        <v>-0.01909135538266925</v>
      </c>
    </row>
    <row r="4" spans="1:5" s="28" customFormat="1" ht="13.5" customHeight="1">
      <c r="A4" s="18" t="s">
        <v>20</v>
      </c>
      <c r="B4" s="19">
        <v>1276779.06</v>
      </c>
      <c r="C4" s="25">
        <v>1470415.96</v>
      </c>
      <c r="D4" s="26">
        <f t="shared" si="0"/>
        <v>193636.8999999999</v>
      </c>
      <c r="E4" s="27">
        <f t="shared" si="1"/>
        <v>0.15166046034620892</v>
      </c>
    </row>
    <row r="5" spans="1:5" s="28" customFormat="1" ht="13.5" customHeight="1">
      <c r="A5" s="18" t="s">
        <v>21</v>
      </c>
      <c r="B5" s="19">
        <v>7235616.54</v>
      </c>
      <c r="C5" s="25">
        <v>6792827.49</v>
      </c>
      <c r="D5" s="26">
        <f t="shared" si="0"/>
        <v>-442789.0499999998</v>
      </c>
      <c r="E5" s="27">
        <f t="shared" si="1"/>
        <v>-0.061195759553062196</v>
      </c>
    </row>
    <row r="6" spans="1:5" s="28" customFormat="1" ht="13.5" customHeight="1">
      <c r="A6" s="18" t="s">
        <v>22</v>
      </c>
      <c r="B6" s="19">
        <v>64969416.57</v>
      </c>
      <c r="C6" s="25">
        <v>66590262.27</v>
      </c>
      <c r="D6" s="26">
        <f t="shared" si="0"/>
        <v>1620845.700000003</v>
      </c>
      <c r="E6" s="27">
        <f t="shared" si="1"/>
        <v>0.02494782600138721</v>
      </c>
    </row>
    <row r="7" spans="1:5" s="28" customFormat="1" ht="13.5" customHeight="1">
      <c r="A7" s="18" t="s">
        <v>23</v>
      </c>
      <c r="B7" s="19">
        <v>249245</v>
      </c>
      <c r="C7" s="25">
        <v>164550</v>
      </c>
      <c r="D7" s="26">
        <f t="shared" si="0"/>
        <v>-84695</v>
      </c>
      <c r="E7" s="27">
        <f t="shared" si="1"/>
        <v>-0.3398062147686012</v>
      </c>
    </row>
    <row r="8" spans="1:5" s="28" customFormat="1" ht="13.5" customHeight="1">
      <c r="A8" s="18" t="s">
        <v>24</v>
      </c>
      <c r="B8" s="19">
        <v>95621</v>
      </c>
      <c r="C8" s="25">
        <v>81000</v>
      </c>
      <c r="D8" s="26">
        <f t="shared" si="0"/>
        <v>-14621</v>
      </c>
      <c r="E8" s="27">
        <f t="shared" si="1"/>
        <v>-0.1529057424624298</v>
      </c>
    </row>
    <row r="9" spans="1:5" s="28" customFormat="1" ht="13.5" customHeight="1">
      <c r="A9" s="20" t="s">
        <v>25</v>
      </c>
      <c r="B9" s="21">
        <v>4156741.32</v>
      </c>
      <c r="C9" s="30">
        <v>10157155.89</v>
      </c>
      <c r="D9" s="31">
        <f t="shared" si="0"/>
        <v>6000414.57</v>
      </c>
      <c r="E9" s="32">
        <f t="shared" si="1"/>
        <v>1.4435381247154444</v>
      </c>
    </row>
    <row r="10" spans="1:5" s="24" customFormat="1" ht="15">
      <c r="A10" s="22" t="s">
        <v>12</v>
      </c>
      <c r="B10" s="22">
        <f>SUM(B2:B9)</f>
        <v>313515763.33</v>
      </c>
      <c r="C10" s="22">
        <f>SUM(C2:C9)</f>
        <v>322731968.98</v>
      </c>
      <c r="D10" s="22">
        <f>D9+D8+D7+D6+D5+D4+D3+D2</f>
        <v>9216205.649999982</v>
      </c>
      <c r="E10" s="23">
        <f>D10/B10</f>
        <v>0.029396307069572133</v>
      </c>
    </row>
  </sheetData>
  <sheetProtection/>
  <printOptions horizontalCentered="1"/>
  <pageMargins left="0.7480314960629921" right="0.7480314960629921" top="0.984251968503937" bottom="0.984251968503937" header="0" footer="0"/>
  <pageSetup errors="NA"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Lola Pérez García</dc:creator>
  <cp:keywords/>
  <dc:description/>
  <cp:lastModifiedBy>upm</cp:lastModifiedBy>
  <cp:lastPrinted>2016-07-28T17:55:14Z</cp:lastPrinted>
  <dcterms:created xsi:type="dcterms:W3CDTF">2016-07-28T16:40:17Z</dcterms:created>
  <dcterms:modified xsi:type="dcterms:W3CDTF">2018-01-12T18:14:57Z</dcterms:modified>
  <cp:category/>
  <cp:version/>
  <cp:contentType/>
  <cp:contentStatus/>
</cp:coreProperties>
</file>