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561" activeTab="0"/>
  </bookViews>
  <sheets>
    <sheet name="CUADRO" sheetId="1" r:id="rId1"/>
  </sheets>
  <definedNames>
    <definedName name="_xlnm.Print_Area" localSheetId="0">'CUADRO'!$A$1:$I$42</definedName>
  </definedNames>
  <calcPr fullCalcOnLoad="1"/>
</workbook>
</file>

<file path=xl/sharedStrings.xml><?xml version="1.0" encoding="utf-8"?>
<sst xmlns="http://schemas.openxmlformats.org/spreadsheetml/2006/main" count="110" uniqueCount="50">
  <si>
    <t xml:space="preserve"> </t>
  </si>
  <si>
    <t>Previsiones Iniciales</t>
  </si>
  <si>
    <t>Modif. Previs. Aumento</t>
  </si>
  <si>
    <t>Previsiones Definitivas</t>
  </si>
  <si>
    <t>Derechos Recon. Netos</t>
  </si>
  <si>
    <t>Recaudación Neta</t>
  </si>
  <si>
    <t>Pend. Cobro</t>
  </si>
  <si>
    <t xml:space="preserve">Art. </t>
  </si>
  <si>
    <t>Denominación</t>
  </si>
  <si>
    <t xml:space="preserve">Precios Públicos </t>
  </si>
  <si>
    <t xml:space="preserve">Venta de bienes </t>
  </si>
  <si>
    <t>Reintegros de operaciones corrientes</t>
  </si>
  <si>
    <t>Otros Ingresos procedentes  de prestación de servicios</t>
  </si>
  <si>
    <t xml:space="preserve">Otros Ingresos </t>
  </si>
  <si>
    <t>TOTAL CAPÍTULO III</t>
  </si>
  <si>
    <t>De Organismos Autónomos</t>
  </si>
  <si>
    <t xml:space="preserve">De Empresas Privadas </t>
  </si>
  <si>
    <t>De Familias e Instituciones sin fines de lucro</t>
  </si>
  <si>
    <t>TOTAL CAPÍTULO IV</t>
  </si>
  <si>
    <t>Intereses de Depósitos</t>
  </si>
  <si>
    <t>Dividendos y Participaciones en beneficios</t>
  </si>
  <si>
    <t>Rentas de Bienes Inmuebles</t>
  </si>
  <si>
    <t>Productos de Concesiones y Aprovechamientos Especiales</t>
  </si>
  <si>
    <t>Del Exterior</t>
  </si>
  <si>
    <t>Reintegros de préstamos concedidos fuera del Sector Público</t>
  </si>
  <si>
    <t>Remanente Tesorería</t>
  </si>
  <si>
    <t>TOTAL CAPÍTULO V</t>
  </si>
  <si>
    <t>TOTAL DE OPERACIONES CORRIENTES</t>
  </si>
  <si>
    <t>TOTAL DE OPERACIONES DE CAPITAL</t>
  </si>
  <si>
    <t xml:space="preserve">TOTAL OPERACIONES FINANCIERAS </t>
  </si>
  <si>
    <t>TOTAL ESTADO DE INGRESOS</t>
  </si>
  <si>
    <t>Grado de ejecución %</t>
  </si>
  <si>
    <t>De Entidades Empresariales y Otros Organismos Públicos</t>
  </si>
  <si>
    <t>TOTAL OPERACIONES NO FINANCIERAS</t>
  </si>
  <si>
    <t>De Comunidades Autónomas</t>
  </si>
  <si>
    <t>Transf. y Subv. de la Administración del Estado</t>
  </si>
  <si>
    <t>Transf. y Subv.de Soc. Mercantiles Estatales, Entidades Empresariales y otros Organismos Públicos</t>
  </si>
  <si>
    <t>Transf. y Subv. de Organismos Autónomos</t>
  </si>
  <si>
    <t>Transf. Y Subv.Corr. de Comunidades Autónomas</t>
  </si>
  <si>
    <t xml:space="preserve">Transf. y Subv. Corr. de Empresas Privadas </t>
  </si>
  <si>
    <t xml:space="preserve">Trans. y Subv.Corr. C. Exterior </t>
  </si>
  <si>
    <t>Trans. y Subv. de Cap. de la Administración del Estado</t>
  </si>
  <si>
    <t>Enajenación de acciones fuera del sector público</t>
  </si>
  <si>
    <t>TOTAL CAPÍTULO VII</t>
  </si>
  <si>
    <t>TOTAL CAPÍTULO VIII</t>
  </si>
  <si>
    <t>TOTAL CAPÍTULO IX</t>
  </si>
  <si>
    <t>Préstamos recibidos del interior</t>
  </si>
  <si>
    <t>De otros OO. Públicos</t>
  </si>
  <si>
    <t xml:space="preserve">De Entid. Públ. Empresariales o Agencias Estatales </t>
  </si>
  <si>
    <t>Cuadro 2. Liquidación del Presupuesto de Ingresos por artículos. Año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</si>
</sst>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wrapText="1"/>
    </xf>
    <xf numFmtId="4" fontId="20" fillId="33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4" fontId="21" fillId="33" borderId="1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4" fontId="20" fillId="33" borderId="1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4" fontId="20" fillId="0" borderId="0" xfId="0" applyNumberFormat="1" applyFont="1" applyBorder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4" fontId="21" fillId="34" borderId="10" xfId="0" applyNumberFormat="1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vertical="center"/>
    </xf>
    <xf numFmtId="4" fontId="21" fillId="34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33" borderId="11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PageLayoutView="0" workbookViewId="0" topLeftCell="A1">
      <selection activeCell="I27" sqref="I27"/>
    </sheetView>
  </sheetViews>
  <sheetFormatPr defaultColWidth="11.421875" defaultRowHeight="12.75"/>
  <cols>
    <col min="1" max="1" width="4.00390625" style="12" customWidth="1"/>
    <col min="2" max="2" width="44.7109375" style="13" customWidth="1"/>
    <col min="3" max="3" width="11.57421875" style="6" customWidth="1"/>
    <col min="4" max="4" width="11.00390625" style="6" customWidth="1"/>
    <col min="5" max="5" width="12.00390625" style="6" customWidth="1"/>
    <col min="6" max="6" width="12.140625" style="6" customWidth="1"/>
    <col min="7" max="7" width="11.8515625" style="6" customWidth="1"/>
    <col min="8" max="8" width="10.7109375" style="6" customWidth="1"/>
    <col min="9" max="9" width="10.8515625" style="14" customWidth="1"/>
    <col min="10" max="16384" width="11.421875" style="6" customWidth="1"/>
  </cols>
  <sheetData>
    <row r="1" spans="1:9" s="1" customFormat="1" ht="24" customHeight="1">
      <c r="A1" s="21" t="s">
        <v>49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24.75" customHeight="1">
      <c r="A2" s="15" t="s">
        <v>7</v>
      </c>
      <c r="B2" s="15" t="s">
        <v>8</v>
      </c>
      <c r="C2" s="15" t="s">
        <v>1</v>
      </c>
      <c r="D2" s="15" t="s">
        <v>2</v>
      </c>
      <c r="E2" s="15" t="s">
        <v>3</v>
      </c>
      <c r="F2" s="16" t="s">
        <v>4</v>
      </c>
      <c r="G2" s="16" t="s">
        <v>5</v>
      </c>
      <c r="H2" s="15" t="s">
        <v>6</v>
      </c>
      <c r="I2" s="17" t="s">
        <v>31</v>
      </c>
    </row>
    <row r="3" spans="1:11" ht="12">
      <c r="A3" s="3">
        <v>31</v>
      </c>
      <c r="B3" s="4" t="s">
        <v>9</v>
      </c>
      <c r="C3" s="5">
        <v>66265276.2</v>
      </c>
      <c r="D3" s="5">
        <v>0</v>
      </c>
      <c r="E3" s="5">
        <v>66265276.2</v>
      </c>
      <c r="F3" s="5">
        <v>60489021.61</v>
      </c>
      <c r="G3" s="5">
        <v>53671145.72</v>
      </c>
      <c r="H3" s="5">
        <v>6817875.89</v>
      </c>
      <c r="I3" s="5">
        <f>F3*100/E3</f>
        <v>91.2831351180575</v>
      </c>
      <c r="J3" s="6" t="s">
        <v>0</v>
      </c>
      <c r="K3" s="6" t="s">
        <v>0</v>
      </c>
    </row>
    <row r="4" spans="1:11" ht="11.25" customHeight="1">
      <c r="A4" s="3">
        <v>32</v>
      </c>
      <c r="B4" s="4" t="s">
        <v>12</v>
      </c>
      <c r="C4" s="5">
        <v>19997885.34</v>
      </c>
      <c r="D4" s="5">
        <v>0</v>
      </c>
      <c r="E4" s="5">
        <v>19997885.34</v>
      </c>
      <c r="F4" s="5">
        <v>20212989.87</v>
      </c>
      <c r="G4" s="5">
        <v>14425634.5</v>
      </c>
      <c r="H4" s="5">
        <v>5787355.37</v>
      </c>
      <c r="I4" s="5">
        <f aca="true" t="shared" si="0" ref="I4:I42">F4*100/E4</f>
        <v>101.0756363802614</v>
      </c>
      <c r="J4" s="6" t="s">
        <v>0</v>
      </c>
      <c r="K4" s="6" t="s">
        <v>0</v>
      </c>
    </row>
    <row r="5" spans="1:11" ht="12">
      <c r="A5" s="3">
        <v>33</v>
      </c>
      <c r="B5" s="4" t="s">
        <v>10</v>
      </c>
      <c r="C5" s="5">
        <v>287563</v>
      </c>
      <c r="D5" s="5">
        <v>0</v>
      </c>
      <c r="E5" s="5">
        <v>287563</v>
      </c>
      <c r="F5" s="5">
        <v>356022.34</v>
      </c>
      <c r="G5" s="5">
        <v>356022.34</v>
      </c>
      <c r="H5" s="5">
        <v>0</v>
      </c>
      <c r="I5" s="5">
        <f t="shared" si="0"/>
        <v>123.80672756926309</v>
      </c>
      <c r="J5" s="6" t="s">
        <v>0</v>
      </c>
      <c r="K5" s="6" t="s">
        <v>0</v>
      </c>
    </row>
    <row r="6" spans="1:11" ht="12">
      <c r="A6" s="3">
        <v>38</v>
      </c>
      <c r="B6" s="4" t="s">
        <v>11</v>
      </c>
      <c r="C6" s="5">
        <v>300000</v>
      </c>
      <c r="D6" s="5">
        <v>0</v>
      </c>
      <c r="E6" s="5">
        <v>300000</v>
      </c>
      <c r="F6" s="5">
        <v>686684.04</v>
      </c>
      <c r="G6" s="5">
        <v>686684.04</v>
      </c>
      <c r="H6" s="5">
        <v>0</v>
      </c>
      <c r="I6" s="5">
        <f t="shared" si="0"/>
        <v>228.89468</v>
      </c>
      <c r="J6" s="6" t="s">
        <v>0</v>
      </c>
      <c r="K6" s="6" t="s">
        <v>0</v>
      </c>
    </row>
    <row r="7" spans="1:11" ht="12">
      <c r="A7" s="3">
        <v>39</v>
      </c>
      <c r="B7" s="4" t="s">
        <v>13</v>
      </c>
      <c r="C7" s="5">
        <v>4377699.88</v>
      </c>
      <c r="D7" s="5">
        <v>7323375.62</v>
      </c>
      <c r="E7" s="5">
        <v>11701075.5</v>
      </c>
      <c r="F7" s="5">
        <v>11563151.09</v>
      </c>
      <c r="G7" s="5">
        <v>11563151.09</v>
      </c>
      <c r="H7" s="5">
        <v>0</v>
      </c>
      <c r="I7" s="5">
        <f t="shared" si="0"/>
        <v>98.8212672416309</v>
      </c>
      <c r="J7" s="6" t="s">
        <v>0</v>
      </c>
      <c r="K7" s="6" t="s">
        <v>0</v>
      </c>
    </row>
    <row r="8" spans="1:11" s="10" customFormat="1" ht="12">
      <c r="A8" s="7"/>
      <c r="B8" s="8" t="s">
        <v>14</v>
      </c>
      <c r="C8" s="9">
        <f>SUM(C3:C7)</f>
        <v>91228424.42</v>
      </c>
      <c r="D8" s="9">
        <f>SUM(D3:D7)</f>
        <v>7323375.62</v>
      </c>
      <c r="E8" s="9">
        <f>C8+D8</f>
        <v>98551800.04</v>
      </c>
      <c r="F8" s="9">
        <f>SUM(F3:F7)</f>
        <v>93307868.95000002</v>
      </c>
      <c r="G8" s="9">
        <f>SUM(G3:G7)</f>
        <v>80702637.69000001</v>
      </c>
      <c r="H8" s="9">
        <f>SUM(H3:H7)</f>
        <v>12605231.26</v>
      </c>
      <c r="I8" s="9">
        <f t="shared" si="0"/>
        <v>94.67901033987042</v>
      </c>
      <c r="J8" s="10" t="s">
        <v>0</v>
      </c>
      <c r="K8" s="10" t="s">
        <v>0</v>
      </c>
    </row>
    <row r="9" spans="1:11" ht="12">
      <c r="A9" s="3">
        <v>40</v>
      </c>
      <c r="B9" s="4" t="s">
        <v>35</v>
      </c>
      <c r="C9" s="11">
        <v>276250</v>
      </c>
      <c r="D9" s="11">
        <v>85068</v>
      </c>
      <c r="E9" s="11">
        <v>361318</v>
      </c>
      <c r="F9" s="11">
        <v>167621</v>
      </c>
      <c r="G9" s="11">
        <v>161047</v>
      </c>
      <c r="H9" s="11">
        <v>6574</v>
      </c>
      <c r="I9" s="5">
        <f t="shared" si="0"/>
        <v>46.39154429062488</v>
      </c>
      <c r="J9" s="6" t="s">
        <v>0</v>
      </c>
      <c r="K9" s="6" t="s">
        <v>0</v>
      </c>
    </row>
    <row r="10" spans="1:11" ht="12">
      <c r="A10" s="3">
        <v>41</v>
      </c>
      <c r="B10" s="4" t="s">
        <v>37</v>
      </c>
      <c r="C10" s="11">
        <v>2420783</v>
      </c>
      <c r="D10" s="11">
        <v>0</v>
      </c>
      <c r="E10" s="11">
        <v>2420783</v>
      </c>
      <c r="F10" s="11">
        <v>1973055.7</v>
      </c>
      <c r="G10" s="11">
        <v>1971205.7</v>
      </c>
      <c r="H10" s="11">
        <v>1850</v>
      </c>
      <c r="I10" s="5">
        <f t="shared" si="0"/>
        <v>81.50485607342748</v>
      </c>
      <c r="J10" s="6" t="s">
        <v>0</v>
      </c>
      <c r="K10" s="6" t="s">
        <v>0</v>
      </c>
    </row>
    <row r="11" spans="1:9" ht="12">
      <c r="A11" s="3">
        <v>43</v>
      </c>
      <c r="B11" s="4" t="s">
        <v>47</v>
      </c>
      <c r="C11" s="11">
        <v>450000</v>
      </c>
      <c r="D11" s="11">
        <v>0</v>
      </c>
      <c r="E11" s="11">
        <v>450000</v>
      </c>
      <c r="F11" s="11">
        <v>236600.12</v>
      </c>
      <c r="G11" s="11">
        <v>236600.12</v>
      </c>
      <c r="H11" s="11">
        <v>0</v>
      </c>
      <c r="I11" s="5">
        <f t="shared" si="0"/>
        <v>52.577804444444446</v>
      </c>
    </row>
    <row r="12" spans="1:9" ht="25.5" customHeight="1">
      <c r="A12" s="3">
        <v>44</v>
      </c>
      <c r="B12" s="4" t="s">
        <v>36</v>
      </c>
      <c r="C12" s="11">
        <v>0</v>
      </c>
      <c r="D12" s="11">
        <v>0</v>
      </c>
      <c r="E12" s="11">
        <v>0</v>
      </c>
      <c r="F12" s="11">
        <v>137461.48</v>
      </c>
      <c r="G12" s="11">
        <v>137461.48</v>
      </c>
      <c r="H12" s="11">
        <v>0</v>
      </c>
      <c r="I12" s="5"/>
    </row>
    <row r="13" spans="1:11" ht="12">
      <c r="A13" s="3">
        <v>45</v>
      </c>
      <c r="B13" s="4" t="s">
        <v>38</v>
      </c>
      <c r="C13" s="11">
        <v>196256770</v>
      </c>
      <c r="D13" s="11">
        <v>0</v>
      </c>
      <c r="E13" s="11">
        <v>196256770</v>
      </c>
      <c r="F13" s="11">
        <v>183850483.56</v>
      </c>
      <c r="G13" s="11">
        <v>180001575.32</v>
      </c>
      <c r="H13" s="11">
        <v>3848908.24</v>
      </c>
      <c r="I13" s="5">
        <f t="shared" si="0"/>
        <v>93.67854345101063</v>
      </c>
      <c r="J13" s="6" t="s">
        <v>0</v>
      </c>
      <c r="K13" s="6" t="s">
        <v>0</v>
      </c>
    </row>
    <row r="14" spans="1:11" ht="12">
      <c r="A14" s="3">
        <v>47</v>
      </c>
      <c r="B14" s="4" t="s">
        <v>39</v>
      </c>
      <c r="C14" s="11">
        <v>3654663.38</v>
      </c>
      <c r="D14" s="11">
        <v>0</v>
      </c>
      <c r="E14" s="11">
        <v>3654663.38</v>
      </c>
      <c r="F14" s="11">
        <v>3430287.67</v>
      </c>
      <c r="G14" s="11">
        <v>3430287.67</v>
      </c>
      <c r="H14" s="11">
        <v>0</v>
      </c>
      <c r="I14" s="5">
        <f t="shared" si="0"/>
        <v>93.86056425256874</v>
      </c>
      <c r="J14" s="6" t="s">
        <v>0</v>
      </c>
      <c r="K14" s="6" t="s">
        <v>0</v>
      </c>
    </row>
    <row r="15" spans="1:11" ht="12">
      <c r="A15" s="3">
        <v>48</v>
      </c>
      <c r="B15" s="4" t="s">
        <v>17</v>
      </c>
      <c r="C15" s="11">
        <v>423000</v>
      </c>
      <c r="D15" s="11">
        <v>0</v>
      </c>
      <c r="E15" s="11">
        <v>423000</v>
      </c>
      <c r="F15" s="11">
        <v>487054.24</v>
      </c>
      <c r="G15" s="11">
        <v>487054.24</v>
      </c>
      <c r="H15" s="11">
        <v>0</v>
      </c>
      <c r="I15" s="5">
        <f t="shared" si="0"/>
        <v>115.1428463356974</v>
      </c>
      <c r="J15" s="6" t="s">
        <v>0</v>
      </c>
      <c r="K15" s="6" t="s">
        <v>0</v>
      </c>
    </row>
    <row r="16" spans="1:11" ht="12">
      <c r="A16" s="3">
        <v>49</v>
      </c>
      <c r="B16" s="4" t="s">
        <v>40</v>
      </c>
      <c r="C16" s="11">
        <v>630600</v>
      </c>
      <c r="D16" s="11">
        <v>0</v>
      </c>
      <c r="E16" s="11">
        <v>630600</v>
      </c>
      <c r="F16" s="11">
        <v>1189522.93</v>
      </c>
      <c r="G16" s="11">
        <v>1189522.93</v>
      </c>
      <c r="H16" s="11">
        <v>0</v>
      </c>
      <c r="I16" s="5">
        <f t="shared" si="0"/>
        <v>188.63351252775135</v>
      </c>
      <c r="J16" s="6" t="s">
        <v>0</v>
      </c>
      <c r="K16" s="6" t="s">
        <v>0</v>
      </c>
    </row>
    <row r="17" spans="1:11" s="10" customFormat="1" ht="12">
      <c r="A17" s="7"/>
      <c r="B17" s="8" t="s">
        <v>18</v>
      </c>
      <c r="C17" s="9">
        <f>SUM(C9:C16)</f>
        <v>204112066.38</v>
      </c>
      <c r="D17" s="9">
        <f>SUM(D9:D16)</f>
        <v>85068</v>
      </c>
      <c r="E17" s="9">
        <f>C17+D17</f>
        <v>204197134.38</v>
      </c>
      <c r="F17" s="9">
        <f>SUM(F9:F16)</f>
        <v>191472086.70000002</v>
      </c>
      <c r="G17" s="9">
        <f>SUM(G9:G16)</f>
        <v>187614754.46</v>
      </c>
      <c r="H17" s="9">
        <f>SUM(H9:H16)</f>
        <v>3857332.24</v>
      </c>
      <c r="I17" s="9">
        <f t="shared" si="0"/>
        <v>93.76825354643843</v>
      </c>
      <c r="J17" s="10" t="s">
        <v>0</v>
      </c>
      <c r="K17" s="10" t="s">
        <v>0</v>
      </c>
    </row>
    <row r="18" spans="1:11" ht="12">
      <c r="A18" s="3">
        <v>52</v>
      </c>
      <c r="B18" s="4" t="s">
        <v>19</v>
      </c>
      <c r="C18" s="5">
        <v>113200</v>
      </c>
      <c r="D18" s="5">
        <v>0</v>
      </c>
      <c r="E18" s="5">
        <v>113200</v>
      </c>
      <c r="F18" s="5">
        <v>26231.53</v>
      </c>
      <c r="G18" s="5">
        <v>26231.53</v>
      </c>
      <c r="H18" s="5">
        <v>0</v>
      </c>
      <c r="I18" s="5">
        <f t="shared" si="0"/>
        <v>23.172729681978797</v>
      </c>
      <c r="J18" s="6" t="s">
        <v>0</v>
      </c>
      <c r="K18" s="6" t="s">
        <v>0</v>
      </c>
    </row>
    <row r="19" spans="1:11" ht="12">
      <c r="A19" s="3">
        <v>53</v>
      </c>
      <c r="B19" s="4" t="s">
        <v>20</v>
      </c>
      <c r="C19" s="5">
        <v>3000</v>
      </c>
      <c r="D19" s="5">
        <v>0</v>
      </c>
      <c r="E19" s="5">
        <v>3000</v>
      </c>
      <c r="F19" s="5">
        <v>2282.87</v>
      </c>
      <c r="G19" s="5">
        <v>2282.87</v>
      </c>
      <c r="H19" s="5">
        <v>0</v>
      </c>
      <c r="I19" s="5">
        <f t="shared" si="0"/>
        <v>76.09566666666667</v>
      </c>
      <c r="J19" s="6" t="s">
        <v>0</v>
      </c>
      <c r="K19" s="6" t="s">
        <v>0</v>
      </c>
    </row>
    <row r="20" spans="1:11" ht="12">
      <c r="A20" s="3">
        <v>54</v>
      </c>
      <c r="B20" s="4" t="s">
        <v>21</v>
      </c>
      <c r="C20" s="5">
        <v>1115364.25</v>
      </c>
      <c r="D20" s="5">
        <v>30061.76</v>
      </c>
      <c r="E20" s="5">
        <v>1145426.01</v>
      </c>
      <c r="F20" s="5">
        <v>512205.52</v>
      </c>
      <c r="G20" s="5">
        <v>481745.45</v>
      </c>
      <c r="H20" s="5">
        <v>30460.07</v>
      </c>
      <c r="I20" s="5">
        <f t="shared" si="0"/>
        <v>44.717468917961796</v>
      </c>
      <c r="J20" s="6" t="s">
        <v>0</v>
      </c>
      <c r="K20" s="6" t="s">
        <v>0</v>
      </c>
    </row>
    <row r="21" spans="1:11" ht="24">
      <c r="A21" s="3">
        <v>55</v>
      </c>
      <c r="B21" s="4" t="s">
        <v>22</v>
      </c>
      <c r="C21" s="5">
        <v>0</v>
      </c>
      <c r="D21" s="5">
        <v>0</v>
      </c>
      <c r="E21" s="5">
        <v>0</v>
      </c>
      <c r="F21" s="5">
        <v>1573070.68</v>
      </c>
      <c r="G21" s="5">
        <v>1089679.04</v>
      </c>
      <c r="H21" s="5">
        <v>483391.64</v>
      </c>
      <c r="I21" s="5"/>
      <c r="J21" s="6" t="s">
        <v>0</v>
      </c>
      <c r="K21" s="6" t="s">
        <v>0</v>
      </c>
    </row>
    <row r="22" spans="1:11" s="10" customFormat="1" ht="12">
      <c r="A22" s="7"/>
      <c r="B22" s="8" t="s">
        <v>26</v>
      </c>
      <c r="C22" s="9">
        <f>SUM(C18:C21)</f>
        <v>1231564.25</v>
      </c>
      <c r="D22" s="9">
        <f>SUM(D18:D21)</f>
        <v>30061.76</v>
      </c>
      <c r="E22" s="9">
        <f>C22+D22</f>
        <v>1261626.01</v>
      </c>
      <c r="F22" s="9">
        <f>SUM(F18:F21)</f>
        <v>2113790.6</v>
      </c>
      <c r="G22" s="9">
        <f>SUM(G18:G21)</f>
        <v>1599938.8900000001</v>
      </c>
      <c r="H22" s="9">
        <f>SUM(H18:H21)</f>
        <v>513851.71</v>
      </c>
      <c r="I22" s="9">
        <f t="shared" si="0"/>
        <v>167.54494463854624</v>
      </c>
      <c r="J22" s="10" t="s">
        <v>0</v>
      </c>
      <c r="K22" s="10" t="s">
        <v>0</v>
      </c>
    </row>
    <row r="23" spans="1:9" s="10" customFormat="1" ht="12">
      <c r="A23" s="7"/>
      <c r="B23" s="8" t="s">
        <v>27</v>
      </c>
      <c r="C23" s="9">
        <f>SUM(C22,C17,C8)</f>
        <v>296572055.05</v>
      </c>
      <c r="D23" s="9">
        <f>SUM(D22,D17,D8)</f>
        <v>7438505.38</v>
      </c>
      <c r="E23" s="9">
        <f>C23+D23</f>
        <v>304010560.43</v>
      </c>
      <c r="F23" s="9">
        <f>SUM(F22,F17,F8)</f>
        <v>286893746.25</v>
      </c>
      <c r="G23" s="9">
        <f>SUM(G22,G17,G8)</f>
        <v>269917331.04</v>
      </c>
      <c r="H23" s="9">
        <f>SUM(H22,H17,H8)</f>
        <v>16976415.21</v>
      </c>
      <c r="I23" s="9">
        <f t="shared" si="0"/>
        <v>94.36966460777232</v>
      </c>
    </row>
    <row r="24" spans="1:11" ht="12">
      <c r="A24" s="3">
        <v>70</v>
      </c>
      <c r="B24" s="4" t="s">
        <v>41</v>
      </c>
      <c r="C24" s="5">
        <v>19846960.45</v>
      </c>
      <c r="D24" s="5">
        <v>0</v>
      </c>
      <c r="E24" s="5">
        <v>19846960.45</v>
      </c>
      <c r="F24" s="5">
        <v>12662841.85</v>
      </c>
      <c r="G24" s="5">
        <v>10973685.48</v>
      </c>
      <c r="H24" s="5">
        <v>1689156.37</v>
      </c>
      <c r="I24" s="5">
        <f t="shared" si="0"/>
        <v>63.802423962607335</v>
      </c>
      <c r="J24" s="6" t="s">
        <v>0</v>
      </c>
      <c r="K24" s="6" t="s">
        <v>0</v>
      </c>
    </row>
    <row r="25" spans="1:11" ht="12">
      <c r="A25" s="3">
        <v>71</v>
      </c>
      <c r="B25" s="4" t="s">
        <v>15</v>
      </c>
      <c r="C25" s="5">
        <v>155000</v>
      </c>
      <c r="D25" s="5">
        <v>0</v>
      </c>
      <c r="E25" s="5">
        <v>155000</v>
      </c>
      <c r="F25" s="5">
        <v>27524.56</v>
      </c>
      <c r="G25" s="5">
        <v>27524.56</v>
      </c>
      <c r="H25" s="5">
        <v>0</v>
      </c>
      <c r="I25" s="5">
        <f t="shared" si="0"/>
        <v>17.75778064516129</v>
      </c>
      <c r="J25" s="6" t="s">
        <v>0</v>
      </c>
      <c r="K25" s="6" t="s">
        <v>0</v>
      </c>
    </row>
    <row r="26" spans="1:9" ht="12">
      <c r="A26" s="3">
        <v>73</v>
      </c>
      <c r="B26" s="4" t="s">
        <v>48</v>
      </c>
      <c r="C26" s="5">
        <v>0</v>
      </c>
      <c r="D26" s="5">
        <v>0</v>
      </c>
      <c r="E26" s="5">
        <v>0</v>
      </c>
      <c r="F26" s="5">
        <v>80000</v>
      </c>
      <c r="G26" s="5">
        <v>80000</v>
      </c>
      <c r="H26" s="5">
        <v>0</v>
      </c>
      <c r="I26" s="5"/>
    </row>
    <row r="27" spans="1:11" ht="24">
      <c r="A27" s="3">
        <v>74</v>
      </c>
      <c r="B27" s="4" t="s">
        <v>32</v>
      </c>
      <c r="C27" s="5">
        <v>1396000</v>
      </c>
      <c r="D27" s="5">
        <v>0</v>
      </c>
      <c r="E27" s="5">
        <v>1396000</v>
      </c>
      <c r="F27" s="5">
        <v>-146805.48</v>
      </c>
      <c r="G27" s="5">
        <v>-146805.48</v>
      </c>
      <c r="H27" s="5">
        <v>0</v>
      </c>
      <c r="I27" s="22"/>
      <c r="J27" s="6" t="s">
        <v>0</v>
      </c>
      <c r="K27" s="6" t="s">
        <v>0</v>
      </c>
    </row>
    <row r="28" spans="1:11" ht="12">
      <c r="A28" s="3">
        <v>75</v>
      </c>
      <c r="B28" s="4" t="s">
        <v>34</v>
      </c>
      <c r="C28" s="5">
        <v>13800000</v>
      </c>
      <c r="D28" s="5">
        <v>6843508.88</v>
      </c>
      <c r="E28" s="5">
        <v>20643508.88</v>
      </c>
      <c r="F28" s="5">
        <v>43457153.61</v>
      </c>
      <c r="G28" s="5">
        <v>22054088.22</v>
      </c>
      <c r="H28" s="5">
        <v>21403065.39</v>
      </c>
      <c r="I28" s="5">
        <f t="shared" si="0"/>
        <v>210.51243692443435</v>
      </c>
      <c r="J28" s="6" t="s">
        <v>0</v>
      </c>
      <c r="K28" s="6" t="s">
        <v>0</v>
      </c>
    </row>
    <row r="29" spans="1:11" ht="12">
      <c r="A29" s="3">
        <v>77</v>
      </c>
      <c r="B29" s="4" t="s">
        <v>16</v>
      </c>
      <c r="C29" s="5">
        <v>900000</v>
      </c>
      <c r="D29" s="5">
        <v>0</v>
      </c>
      <c r="E29" s="5">
        <v>900000</v>
      </c>
      <c r="F29" s="5">
        <v>536926.86</v>
      </c>
      <c r="G29" s="5">
        <v>536926.86</v>
      </c>
      <c r="H29" s="5">
        <v>0</v>
      </c>
      <c r="I29" s="5">
        <f t="shared" si="0"/>
        <v>59.65854</v>
      </c>
      <c r="J29" s="6" t="s">
        <v>0</v>
      </c>
      <c r="K29" s="6" t="s">
        <v>0</v>
      </c>
    </row>
    <row r="30" spans="1:9" ht="12">
      <c r="A30" s="3">
        <v>78</v>
      </c>
      <c r="B30" s="4" t="s">
        <v>17</v>
      </c>
      <c r="C30" s="5">
        <v>211000</v>
      </c>
      <c r="D30" s="5">
        <v>0</v>
      </c>
      <c r="E30" s="5">
        <v>211000</v>
      </c>
      <c r="F30" s="5">
        <v>378180.58</v>
      </c>
      <c r="G30" s="5">
        <v>378180.58</v>
      </c>
      <c r="H30" s="5">
        <v>0</v>
      </c>
      <c r="I30" s="5">
        <f t="shared" si="0"/>
        <v>179.23250236966825</v>
      </c>
    </row>
    <row r="31" spans="1:11" ht="12">
      <c r="A31" s="3">
        <v>79</v>
      </c>
      <c r="B31" s="4" t="s">
        <v>23</v>
      </c>
      <c r="C31" s="5">
        <v>7009000</v>
      </c>
      <c r="D31" s="5">
        <v>0</v>
      </c>
      <c r="E31" s="5">
        <v>7009000</v>
      </c>
      <c r="F31" s="5">
        <v>13479987.75</v>
      </c>
      <c r="G31" s="5">
        <v>13479987.75</v>
      </c>
      <c r="H31" s="5">
        <v>0</v>
      </c>
      <c r="I31" s="5">
        <f t="shared" si="0"/>
        <v>192.32397988300755</v>
      </c>
      <c r="J31" s="6" t="s">
        <v>0</v>
      </c>
      <c r="K31" s="6" t="s">
        <v>0</v>
      </c>
    </row>
    <row r="32" spans="1:11" s="10" customFormat="1" ht="12">
      <c r="A32" s="7"/>
      <c r="B32" s="8" t="s">
        <v>43</v>
      </c>
      <c r="C32" s="9">
        <f aca="true" t="shared" si="1" ref="C32:H32">SUM(C24:C31)</f>
        <v>43317960.45</v>
      </c>
      <c r="D32" s="9">
        <f t="shared" si="1"/>
        <v>6843508.88</v>
      </c>
      <c r="E32" s="9">
        <f>C32+D32</f>
        <v>50161469.330000006</v>
      </c>
      <c r="F32" s="9">
        <f t="shared" si="1"/>
        <v>70475809.72999999</v>
      </c>
      <c r="G32" s="9">
        <f t="shared" si="1"/>
        <v>47383587.97</v>
      </c>
      <c r="H32" s="9">
        <f t="shared" si="1"/>
        <v>23092221.76</v>
      </c>
      <c r="I32" s="9">
        <f t="shared" si="0"/>
        <v>140.49789743270262</v>
      </c>
      <c r="J32" s="10" t="s">
        <v>0</v>
      </c>
      <c r="K32" s="10" t="s">
        <v>0</v>
      </c>
    </row>
    <row r="33" spans="1:9" s="10" customFormat="1" ht="12">
      <c r="A33" s="7"/>
      <c r="B33" s="8" t="s">
        <v>28</v>
      </c>
      <c r="C33" s="9">
        <f aca="true" t="shared" si="2" ref="C33:H33">SUM(C32)</f>
        <v>43317960.45</v>
      </c>
      <c r="D33" s="9">
        <f t="shared" si="2"/>
        <v>6843508.88</v>
      </c>
      <c r="E33" s="9">
        <f t="shared" si="2"/>
        <v>50161469.330000006</v>
      </c>
      <c r="F33" s="9">
        <f t="shared" si="2"/>
        <v>70475809.72999999</v>
      </c>
      <c r="G33" s="9">
        <f t="shared" si="2"/>
        <v>47383587.97</v>
      </c>
      <c r="H33" s="9">
        <f t="shared" si="2"/>
        <v>23092221.76</v>
      </c>
      <c r="I33" s="9">
        <f t="shared" si="0"/>
        <v>140.49789743270262</v>
      </c>
    </row>
    <row r="34" spans="1:9" s="10" customFormat="1" ht="12">
      <c r="A34" s="7"/>
      <c r="B34" s="8" t="s">
        <v>33</v>
      </c>
      <c r="C34" s="9">
        <f>SUM(C23,C33)</f>
        <v>339890015.5</v>
      </c>
      <c r="D34" s="9">
        <f>SUM(D23,D33)</f>
        <v>14282014.26</v>
      </c>
      <c r="E34" s="9">
        <f>C34+D34</f>
        <v>354172029.76</v>
      </c>
      <c r="F34" s="9">
        <f>SUM(F23,F33)</f>
        <v>357369555.98</v>
      </c>
      <c r="G34" s="9">
        <f>SUM(G23,G33)</f>
        <v>317300919.01</v>
      </c>
      <c r="H34" s="9">
        <f>SUM(H23,H33)</f>
        <v>40068636.97</v>
      </c>
      <c r="I34" s="9">
        <f t="shared" si="0"/>
        <v>100.90281726147792</v>
      </c>
    </row>
    <row r="35" spans="1:11" ht="24">
      <c r="A35" s="3">
        <v>83</v>
      </c>
      <c r="B35" s="4" t="s">
        <v>24</v>
      </c>
      <c r="C35" s="5">
        <v>243461.6</v>
      </c>
      <c r="D35" s="5">
        <v>0</v>
      </c>
      <c r="E35" s="5">
        <v>243461.6</v>
      </c>
      <c r="F35" s="5">
        <v>63300</v>
      </c>
      <c r="G35" s="5">
        <v>63300</v>
      </c>
      <c r="H35" s="5">
        <v>0</v>
      </c>
      <c r="I35" s="5">
        <f t="shared" si="0"/>
        <v>25.999993428121723</v>
      </c>
      <c r="J35" s="6" t="s">
        <v>0</v>
      </c>
      <c r="K35" s="6" t="s">
        <v>0</v>
      </c>
    </row>
    <row r="36" spans="1:9" ht="12">
      <c r="A36" s="3">
        <v>86</v>
      </c>
      <c r="B36" s="4" t="s">
        <v>42</v>
      </c>
      <c r="C36" s="5">
        <v>52200</v>
      </c>
      <c r="D36" s="5">
        <v>0</v>
      </c>
      <c r="E36" s="5">
        <v>52200</v>
      </c>
      <c r="F36" s="5">
        <v>48400.36</v>
      </c>
      <c r="G36" s="5">
        <v>48400.36</v>
      </c>
      <c r="H36" s="5">
        <v>0</v>
      </c>
      <c r="I36" s="5">
        <f t="shared" si="0"/>
        <v>92.72099616858237</v>
      </c>
    </row>
    <row r="37" spans="1:11" ht="12">
      <c r="A37" s="3">
        <v>87</v>
      </c>
      <c r="B37" s="4" t="s">
        <v>25</v>
      </c>
      <c r="C37" s="5">
        <v>5885304.99</v>
      </c>
      <c r="D37" s="5">
        <v>3026649.48</v>
      </c>
      <c r="E37" s="5">
        <v>8911954.47</v>
      </c>
      <c r="F37" s="5">
        <v>0</v>
      </c>
      <c r="G37" s="5">
        <v>0</v>
      </c>
      <c r="H37" s="5">
        <v>0</v>
      </c>
      <c r="I37" s="5">
        <f t="shared" si="0"/>
        <v>0</v>
      </c>
      <c r="J37" s="6" t="s">
        <v>0</v>
      </c>
      <c r="K37" s="6" t="s">
        <v>0</v>
      </c>
    </row>
    <row r="38" spans="1:11" s="10" customFormat="1" ht="12">
      <c r="A38" s="7"/>
      <c r="B38" s="8" t="s">
        <v>44</v>
      </c>
      <c r="C38" s="9">
        <f>SUM(C35:C37)</f>
        <v>6180966.59</v>
      </c>
      <c r="D38" s="9">
        <f>SUM(D35:D37)</f>
        <v>3026649.48</v>
      </c>
      <c r="E38" s="9">
        <f>C38+D38</f>
        <v>9207616.07</v>
      </c>
      <c r="F38" s="9">
        <f>SUM(F35:F37)</f>
        <v>111700.36</v>
      </c>
      <c r="G38" s="9">
        <f>SUM(G35:G37)</f>
        <v>111700.36</v>
      </c>
      <c r="H38" s="9">
        <f>SUM(H35:H37)</f>
        <v>0</v>
      </c>
      <c r="I38" s="9">
        <f t="shared" si="0"/>
        <v>1.2131300778704166</v>
      </c>
      <c r="J38" s="10" t="s">
        <v>0</v>
      </c>
      <c r="K38" s="10" t="s">
        <v>0</v>
      </c>
    </row>
    <row r="39" spans="1:11" ht="12">
      <c r="A39" s="3">
        <v>91</v>
      </c>
      <c r="B39" s="4" t="s">
        <v>46</v>
      </c>
      <c r="C39" s="5">
        <v>0</v>
      </c>
      <c r="D39" s="5">
        <v>0</v>
      </c>
      <c r="E39" s="5">
        <v>0</v>
      </c>
      <c r="F39" s="5">
        <v>1223178.09</v>
      </c>
      <c r="G39" s="5">
        <v>1223178.09</v>
      </c>
      <c r="H39" s="5">
        <v>0</v>
      </c>
      <c r="I39" s="9"/>
      <c r="J39" s="6" t="s">
        <v>0</v>
      </c>
      <c r="K39" s="6" t="s">
        <v>0</v>
      </c>
    </row>
    <row r="40" spans="1:11" s="10" customFormat="1" ht="12">
      <c r="A40" s="7"/>
      <c r="B40" s="8" t="s">
        <v>45</v>
      </c>
      <c r="C40" s="9">
        <f aca="true" t="shared" si="3" ref="C40:H40">SUM(C39)</f>
        <v>0</v>
      </c>
      <c r="D40" s="9">
        <f t="shared" si="3"/>
        <v>0</v>
      </c>
      <c r="E40" s="9">
        <f>C40+D40</f>
        <v>0</v>
      </c>
      <c r="F40" s="9">
        <f t="shared" si="3"/>
        <v>1223178.09</v>
      </c>
      <c r="G40" s="9">
        <f t="shared" si="3"/>
        <v>1223178.09</v>
      </c>
      <c r="H40" s="9">
        <f t="shared" si="3"/>
        <v>0</v>
      </c>
      <c r="I40" s="9"/>
      <c r="J40" s="10" t="s">
        <v>0</v>
      </c>
      <c r="K40" s="10" t="s">
        <v>0</v>
      </c>
    </row>
    <row r="41" spans="1:9" s="10" customFormat="1" ht="12">
      <c r="A41" s="7"/>
      <c r="B41" s="8" t="s">
        <v>29</v>
      </c>
      <c r="C41" s="9">
        <f>SUM(C40,C38)</f>
        <v>6180966.59</v>
      </c>
      <c r="D41" s="9">
        <f>SUM(D40,D38)</f>
        <v>3026649.48</v>
      </c>
      <c r="E41" s="9">
        <f>C41+D41</f>
        <v>9207616.07</v>
      </c>
      <c r="F41" s="9">
        <f>SUM(F40,F38)</f>
        <v>1334878.4500000002</v>
      </c>
      <c r="G41" s="9">
        <f>SUM(G40,G38)</f>
        <v>1334878.4500000002</v>
      </c>
      <c r="H41" s="9">
        <f>SUM(H40,H38)</f>
        <v>0</v>
      </c>
      <c r="I41" s="9">
        <f t="shared" si="0"/>
        <v>14.497546811810107</v>
      </c>
    </row>
    <row r="42" spans="1:9" s="20" customFormat="1" ht="34.5" customHeight="1">
      <c r="A42" s="18"/>
      <c r="B42" s="15" t="s">
        <v>30</v>
      </c>
      <c r="C42" s="19">
        <f>SUM(C41,C33,C23)</f>
        <v>346070982.09000003</v>
      </c>
      <c r="D42" s="19">
        <f>SUM(D41,D33,D23)</f>
        <v>17308663.74</v>
      </c>
      <c r="E42" s="19">
        <f>C42+D42</f>
        <v>363379645.83000004</v>
      </c>
      <c r="F42" s="19">
        <f>SUM(F41,F33,F23)</f>
        <v>358704434.43</v>
      </c>
      <c r="G42" s="19">
        <f>SUM(G41,G33,G23)</f>
        <v>318635797.46000004</v>
      </c>
      <c r="H42" s="19">
        <f>SUM(H41,H33,H23)</f>
        <v>40068636.97</v>
      </c>
      <c r="I42" s="19">
        <f t="shared" si="0"/>
        <v>98.71340856494002</v>
      </c>
    </row>
  </sheetData>
  <sheetProtection/>
  <mergeCells count="1">
    <mergeCell ref="A1:I1"/>
  </mergeCells>
  <printOptions horizontalCentered="1" verticalCentered="1"/>
  <pageMargins left="0.2362204724409449" right="0.2755905511811024" top="0.15748031496062992" bottom="0.2755905511811024" header="0" footer="0"/>
  <pageSetup horizontalDpi="600" verticalDpi="600" orientation="landscape" paperSize="9" scale="85" r:id="rId1"/>
  <ignoredErrors>
    <ignoredError sqref="C8:F8 C17:H17 C22:H23 C32:H32 C38:H38 C40:H42 H8 C34:H34 E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2017-08-17T08:22:43Z</cp:lastPrinted>
  <dcterms:created xsi:type="dcterms:W3CDTF">2004-10-13T09:22:50Z</dcterms:created>
  <dcterms:modified xsi:type="dcterms:W3CDTF">2017-09-20T10:01:08Z</dcterms:modified>
  <cp:category/>
  <cp:version/>
  <cp:contentType/>
  <cp:contentStatus/>
</cp:coreProperties>
</file>