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132" tabRatio="366" activeTab="0"/>
  </bookViews>
  <sheets>
    <sheet name="CUADRO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<sst xmlns="http://schemas.openxmlformats.org/spreadsheetml/2006/main" count="22" uniqueCount="22">
  <si>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Previsiones Iniciales</t>
  </si>
  <si>
    <t>Modif. Previs. Aumento</t>
  </si>
  <si>
    <t>Previsiones Definitivas</t>
  </si>
  <si>
    <t>Derechos Recon. Netos</t>
  </si>
  <si>
    <t>VII. Transferencias de Capital</t>
  </si>
  <si>
    <t>TOTAL</t>
  </si>
  <si>
    <t>Capítulos</t>
  </si>
  <si>
    <t>III. Tasas, Precios Públicos y otros ingresos</t>
  </si>
  <si>
    <t>IV. Transferencias Corrientes</t>
  </si>
  <si>
    <t>V. Ingresos Patrimoniales</t>
  </si>
  <si>
    <t>VIII. Activos Financieros</t>
  </si>
  <si>
    <t>IX. Pasivos Financieros</t>
  </si>
  <si>
    <t>VI. Enajenación Inversiones Reales</t>
  </si>
  <si>
    <t>OPERACIONES CORRIENTES</t>
  </si>
  <si>
    <t>OPERACIONES DE CAPITAL</t>
  </si>
  <si>
    <t>OPERACIONES NO FINANCIERAS</t>
  </si>
  <si>
    <t>OPERACIONES FINANCIERAS</t>
  </si>
  <si>
    <t xml:space="preserve">0,00 </t>
  </si>
  <si>
    <t>Recaudación neta</t>
  </si>
  <si>
    <t>Grado de Ejecución (%)</t>
  </si>
  <si>
    <t>Pendiente de cobro</t>
  </si>
  <si>
    <t>Cuadro 1. Liquidación del Presupuesto de Ingresos por capítulos. Año 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</si>
</sst>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_);\-#,##0.00"/>
  </numFmts>
  <fonts count="4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0" fontId="3" fillId="33" borderId="0" xfId="0" applyNumberFormat="1" applyFont="1" applyFill="1" applyAlignment="1">
      <alignment horizontal="center"/>
    </xf>
    <xf numFmtId="10" fontId="1" fillId="33" borderId="0" xfId="0" applyNumberFormat="1" applyFont="1" applyFill="1" applyAlignment="1">
      <alignment horizontal="center"/>
    </xf>
    <xf numFmtId="0" fontId="6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 horizontal="right" vertical="center"/>
    </xf>
    <xf numFmtId="4" fontId="25" fillId="33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26" fillId="33" borderId="0" xfId="0" applyFont="1" applyFill="1" applyAlignment="1">
      <alignment horizontal="center"/>
    </xf>
    <xf numFmtId="0" fontId="27" fillId="35" borderId="11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 wrapText="1"/>
    </xf>
    <xf numFmtId="4" fontId="24" fillId="35" borderId="10" xfId="0" applyNumberFormat="1" applyFont="1" applyFill="1" applyBorder="1" applyAlignment="1">
      <alignment horizontal="right" vertical="center"/>
    </xf>
    <xf numFmtId="4" fontId="27" fillId="35" borderId="10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vertical="center"/>
    </xf>
    <xf numFmtId="4" fontId="24" fillId="2" borderId="10" xfId="0" applyNumberFormat="1" applyFont="1" applyFill="1" applyBorder="1" applyAlignment="1">
      <alignment horizontal="right" vertical="center"/>
    </xf>
    <xf numFmtId="4" fontId="27" fillId="2" borderId="10" xfId="0" applyNumberFormat="1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vertical="center"/>
    </xf>
    <xf numFmtId="4" fontId="24" fillId="8" borderId="10" xfId="0" applyNumberFormat="1" applyFont="1" applyFill="1" applyBorder="1" applyAlignment="1">
      <alignment horizontal="right" vertical="center"/>
    </xf>
    <xf numFmtId="4" fontId="27" fillId="8" borderId="10" xfId="0" applyNumberFormat="1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31</xdr:row>
      <xdr:rowOff>19050</xdr:rowOff>
    </xdr:from>
    <xdr:ext cx="771525" cy="171450"/>
    <xdr:sp>
      <xdr:nvSpPr>
        <xdr:cNvPr id="1" name="AutoShape 85"/>
        <xdr:cNvSpPr>
          <a:spLocks noChangeAspect="1"/>
        </xdr:cNvSpPr>
      </xdr:nvSpPr>
      <xdr:spPr>
        <a:xfrm>
          <a:off x="2028825" y="7696200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9.8515625" style="7" customWidth="1"/>
    <col min="2" max="2" width="13.57421875" style="7" customWidth="1"/>
    <col min="3" max="3" width="13.421875" style="7" customWidth="1"/>
    <col min="4" max="4" width="14.00390625" style="7" customWidth="1"/>
    <col min="5" max="5" width="14.57421875" style="7" customWidth="1"/>
    <col min="6" max="6" width="13.7109375" style="7" customWidth="1"/>
    <col min="7" max="7" width="12.8515625" style="7" customWidth="1"/>
    <col min="8" max="8" width="12.57421875" style="8" customWidth="1"/>
    <col min="9" max="16384" width="11.421875" style="7" customWidth="1"/>
  </cols>
  <sheetData>
    <row r="1" spans="1:8" s="1" customFormat="1" ht="26.25" customHeight="1">
      <c r="A1" s="27" t="s">
        <v>21</v>
      </c>
      <c r="B1" s="27"/>
      <c r="C1" s="27"/>
      <c r="D1" s="27"/>
      <c r="E1" s="27"/>
      <c r="F1" s="27"/>
      <c r="G1" s="27"/>
      <c r="H1" s="27"/>
    </row>
    <row r="2" spans="1:8" s="2" customFormat="1" ht="39" customHeight="1">
      <c r="A2" s="16" t="s">
        <v>6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18</v>
      </c>
      <c r="G2" s="16" t="s">
        <v>20</v>
      </c>
      <c r="H2" s="16" t="s">
        <v>19</v>
      </c>
    </row>
    <row r="3" spans="1:8" s="3" customFormat="1" ht="30" customHeight="1">
      <c r="A3" s="11" t="s">
        <v>7</v>
      </c>
      <c r="B3" s="12">
        <v>96289638.47</v>
      </c>
      <c r="C3" s="12">
        <v>60865.47</v>
      </c>
      <c r="D3" s="12">
        <v>96350503.94</v>
      </c>
      <c r="E3" s="12">
        <v>83609661.04</v>
      </c>
      <c r="F3" s="12">
        <v>70019535.08</v>
      </c>
      <c r="G3" s="12">
        <v>13590125.96</v>
      </c>
      <c r="H3" s="13">
        <f>E3/D3*100</f>
        <v>86.77656848797174</v>
      </c>
    </row>
    <row r="4" spans="1:8" s="3" customFormat="1" ht="26.25" customHeight="1">
      <c r="A4" s="14" t="s">
        <v>8</v>
      </c>
      <c r="B4" s="12">
        <v>200698758.14</v>
      </c>
      <c r="C4" s="12">
        <v>0</v>
      </c>
      <c r="D4" s="12">
        <v>200698758.14</v>
      </c>
      <c r="E4" s="12">
        <v>195430739.37</v>
      </c>
      <c r="F4" s="12">
        <v>195022751.94</v>
      </c>
      <c r="G4" s="12">
        <v>407987.43</v>
      </c>
      <c r="H4" s="13">
        <f>E4/D4*100</f>
        <v>97.37516125220606</v>
      </c>
    </row>
    <row r="5" spans="1:8" s="3" customFormat="1" ht="26.25" customHeight="1">
      <c r="A5" s="14" t="s">
        <v>9</v>
      </c>
      <c r="B5" s="12">
        <v>2433000</v>
      </c>
      <c r="C5" s="12">
        <v>0</v>
      </c>
      <c r="D5" s="12">
        <v>2433000</v>
      </c>
      <c r="E5" s="12">
        <v>1737375.96</v>
      </c>
      <c r="F5" s="12">
        <v>1203697.53</v>
      </c>
      <c r="G5" s="12">
        <v>533678.43</v>
      </c>
      <c r="H5" s="13">
        <f>E5/D5*100</f>
        <v>71.40879408138102</v>
      </c>
    </row>
    <row r="6" spans="1:8" s="4" customFormat="1" ht="26.25" customHeight="1">
      <c r="A6" s="20" t="s">
        <v>13</v>
      </c>
      <c r="B6" s="21">
        <f aca="true" t="shared" si="0" ref="B6:G6">B3+B4+B5</f>
        <v>299421396.61</v>
      </c>
      <c r="C6" s="21">
        <f t="shared" si="0"/>
        <v>60865.47</v>
      </c>
      <c r="D6" s="21">
        <f t="shared" si="0"/>
        <v>299482262.08</v>
      </c>
      <c r="E6" s="21">
        <f t="shared" si="0"/>
        <v>280777776.37</v>
      </c>
      <c r="F6" s="21">
        <f t="shared" si="0"/>
        <v>266245984.54999998</v>
      </c>
      <c r="G6" s="21">
        <f t="shared" si="0"/>
        <v>14531791.82</v>
      </c>
      <c r="H6" s="22">
        <f>E6/D6*100</f>
        <v>93.75439280440473</v>
      </c>
    </row>
    <row r="7" spans="1:8" s="3" customFormat="1" ht="14.25">
      <c r="A7" s="11" t="s">
        <v>12</v>
      </c>
      <c r="B7" s="12">
        <v>0</v>
      </c>
      <c r="C7" s="12" t="s">
        <v>17</v>
      </c>
      <c r="D7" s="12">
        <v>0</v>
      </c>
      <c r="E7" s="12">
        <v>25000</v>
      </c>
      <c r="F7" s="12">
        <v>25000</v>
      </c>
      <c r="G7" s="12">
        <v>0</v>
      </c>
      <c r="H7" s="13"/>
    </row>
    <row r="8" spans="1:8" s="3" customFormat="1" ht="26.25" customHeight="1">
      <c r="A8" s="14" t="s">
        <v>4</v>
      </c>
      <c r="B8" s="12">
        <v>39396097.73</v>
      </c>
      <c r="C8" s="12">
        <v>0</v>
      </c>
      <c r="D8" s="12">
        <v>39396097.73</v>
      </c>
      <c r="E8" s="12">
        <v>32858478.76</v>
      </c>
      <c r="F8" s="12">
        <v>32426068.59</v>
      </c>
      <c r="G8" s="12">
        <v>432410.17</v>
      </c>
      <c r="H8" s="13">
        <f>E8/D8*100</f>
        <v>83.40541488447568</v>
      </c>
    </row>
    <row r="9" spans="1:8" s="4" customFormat="1" ht="26.25" customHeight="1">
      <c r="A9" s="20" t="s">
        <v>14</v>
      </c>
      <c r="B9" s="21">
        <f aca="true" t="shared" si="1" ref="B9:G9">B7+B8</f>
        <v>39396097.73</v>
      </c>
      <c r="C9" s="21">
        <f t="shared" si="1"/>
        <v>0</v>
      </c>
      <c r="D9" s="21">
        <f t="shared" si="1"/>
        <v>39396097.73</v>
      </c>
      <c r="E9" s="21">
        <f t="shared" si="1"/>
        <v>32883478.76</v>
      </c>
      <c r="F9" s="21">
        <f t="shared" si="1"/>
        <v>32451068.59</v>
      </c>
      <c r="G9" s="21">
        <f t="shared" si="1"/>
        <v>432410.17</v>
      </c>
      <c r="H9" s="22">
        <f aca="true" t="shared" si="2" ref="H9:H14">E9/D9*100</f>
        <v>83.46887294616326</v>
      </c>
    </row>
    <row r="10" spans="1:8" s="4" customFormat="1" ht="26.25" customHeight="1">
      <c r="A10" s="23" t="s">
        <v>15</v>
      </c>
      <c r="B10" s="24">
        <f aca="true" t="shared" si="3" ref="B10:G10">B6+B9</f>
        <v>338817494.34000003</v>
      </c>
      <c r="C10" s="24">
        <f t="shared" si="3"/>
        <v>60865.47</v>
      </c>
      <c r="D10" s="24">
        <f t="shared" si="3"/>
        <v>338878359.81</v>
      </c>
      <c r="E10" s="24">
        <f t="shared" si="3"/>
        <v>313661255.13</v>
      </c>
      <c r="F10" s="24">
        <f t="shared" si="3"/>
        <v>298697053.14</v>
      </c>
      <c r="G10" s="24">
        <f t="shared" si="3"/>
        <v>14964201.99</v>
      </c>
      <c r="H10" s="25">
        <f t="shared" si="2"/>
        <v>92.55865594541399</v>
      </c>
    </row>
    <row r="11" spans="1:8" s="3" customFormat="1" ht="26.25" customHeight="1">
      <c r="A11" s="14" t="s">
        <v>10</v>
      </c>
      <c r="B11" s="12">
        <v>10302365.78</v>
      </c>
      <c r="C11" s="12">
        <v>1048265.1</v>
      </c>
      <c r="D11" s="12">
        <v>11350630.88</v>
      </c>
      <c r="E11" s="12">
        <v>61794.35</v>
      </c>
      <c r="F11" s="12">
        <v>61794.35</v>
      </c>
      <c r="G11" s="12">
        <v>0</v>
      </c>
      <c r="H11" s="13">
        <f>E11/D11*100</f>
        <v>0.5444133515863216</v>
      </c>
    </row>
    <row r="12" spans="1:8" s="3" customFormat="1" ht="26.25" customHeight="1">
      <c r="A12" s="14" t="s">
        <v>11</v>
      </c>
      <c r="B12" s="12">
        <v>0</v>
      </c>
      <c r="C12" s="12">
        <v>0</v>
      </c>
      <c r="D12" s="12">
        <v>0</v>
      </c>
      <c r="E12" s="12">
        <v>1956765.06</v>
      </c>
      <c r="F12" s="12">
        <v>1471331.36</v>
      </c>
      <c r="G12" s="12">
        <v>485433.7</v>
      </c>
      <c r="H12" s="13"/>
    </row>
    <row r="13" spans="1:8" s="4" customFormat="1" ht="26.25" customHeight="1">
      <c r="A13" s="23" t="s">
        <v>16</v>
      </c>
      <c r="B13" s="24">
        <f aca="true" t="shared" si="4" ref="B13:G13">SUM(B11+B12)</f>
        <v>10302365.78</v>
      </c>
      <c r="C13" s="24">
        <f t="shared" si="4"/>
        <v>1048265.1</v>
      </c>
      <c r="D13" s="24">
        <f t="shared" si="4"/>
        <v>11350630.88</v>
      </c>
      <c r="E13" s="24">
        <f t="shared" si="4"/>
        <v>2018559.4100000001</v>
      </c>
      <c r="F13" s="24">
        <f t="shared" si="4"/>
        <v>1533125.7100000002</v>
      </c>
      <c r="G13" s="24">
        <f t="shared" si="4"/>
        <v>485433.7</v>
      </c>
      <c r="H13" s="25">
        <f>E13/D13*100</f>
        <v>17.783675914937337</v>
      </c>
    </row>
    <row r="14" spans="1:8" s="4" customFormat="1" ht="26.25" customHeight="1">
      <c r="A14" s="26" t="s">
        <v>5</v>
      </c>
      <c r="B14" s="18">
        <f aca="true" t="shared" si="5" ref="B14:G14">B10+B13</f>
        <v>349119860.12</v>
      </c>
      <c r="C14" s="18">
        <f t="shared" si="5"/>
        <v>1109130.57</v>
      </c>
      <c r="D14" s="18">
        <f t="shared" si="5"/>
        <v>350228990.69</v>
      </c>
      <c r="E14" s="18">
        <f t="shared" si="5"/>
        <v>315679814.54</v>
      </c>
      <c r="F14" s="18">
        <f t="shared" si="5"/>
        <v>300230178.84999996</v>
      </c>
      <c r="G14" s="18">
        <f t="shared" si="5"/>
        <v>15449635.69</v>
      </c>
      <c r="H14" s="19">
        <f t="shared" si="2"/>
        <v>90.13526090974557</v>
      </c>
    </row>
    <row r="15" s="5" customFormat="1" ht="26.25" customHeight="1">
      <c r="D15" s="6"/>
    </row>
    <row r="17" spans="2:4" ht="15">
      <c r="B17" s="15"/>
      <c r="C17" s="15"/>
      <c r="D17" s="15"/>
    </row>
    <row r="32" ht="12.75"/>
    <row r="33" ht="12.75"/>
    <row r="34" ht="12.75">
      <c r="G34" s="9"/>
    </row>
    <row r="36" ht="12.75">
      <c r="G36" s="10"/>
    </row>
  </sheetData>
  <sheetProtection/>
  <mergeCells count="1">
    <mergeCell ref="A1:H1"/>
  </mergeCells>
  <printOptions horizontalCentered="1"/>
  <pageMargins left="0.3937007874015748" right="0.75" top="0.3937007874015748" bottom="1" header="0" footer="0"/>
  <pageSetup fitToHeight="0" fitToWidth="1" horizontalDpi="600" verticalDpi="600" orientation="portrait" paperSize="9" scale="70" r:id="rId2"/>
  <ignoredErrors>
    <ignoredError sqref="D15:E15" formula="1"/>
    <ignoredError sqref="C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UPM;beatriz.izquierdo@upm.es</dc:creator>
  <cp:keywords/>
  <dc:description/>
  <cp:lastModifiedBy>Beatriz Izquierdo</cp:lastModifiedBy>
  <cp:lastPrinted>2017-08-14T09:50:06Z</cp:lastPrinted>
  <dcterms:created xsi:type="dcterms:W3CDTF">2004-10-04T14:41:33Z</dcterms:created>
  <dcterms:modified xsi:type="dcterms:W3CDTF">2018-06-22T09:42:45Z</dcterms:modified>
  <cp:category/>
  <cp:version/>
  <cp:contentType/>
  <cp:contentStatus/>
</cp:coreProperties>
</file>