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tabRatio="561" activeTab="0"/>
  </bookViews>
  <sheets>
    <sheet name="CUADRO" sheetId="1" r:id="rId1"/>
  </sheets>
  <definedNames>
    <definedName name="_xlnm.Print_Area" localSheetId="0">'CUADRO'!$A$1:$I$44</definedName>
  </definedNames>
  <calcPr fullCalcOnLoad="1"/>
</workbook>
</file>

<file path=xl/sharedStrings.xml><?xml version="1.0" encoding="utf-8"?>
<sst xmlns="http://schemas.openxmlformats.org/spreadsheetml/2006/main" count="112" uniqueCount="52">
  <si>
    <t xml:space="preserve"> </t>
  </si>
  <si>
    <t>Previsiones Iniciales</t>
  </si>
  <si>
    <t>Modif. Previs. Aumento</t>
  </si>
  <si>
    <t>Previsiones Definitivas</t>
  </si>
  <si>
    <t>Derechos Recon. Netos</t>
  </si>
  <si>
    <t>Recaudación Neta</t>
  </si>
  <si>
    <t>Pend. Cobro</t>
  </si>
  <si>
    <t xml:space="preserve">Art. </t>
  </si>
  <si>
    <t>Denominación</t>
  </si>
  <si>
    <t xml:space="preserve">Precios Públicos </t>
  </si>
  <si>
    <t xml:space="preserve">Venta de bienes </t>
  </si>
  <si>
    <t>Reintegros de operaciones corrientes</t>
  </si>
  <si>
    <t>Otros Ingresos procedentes  de prestación de servicios</t>
  </si>
  <si>
    <t xml:space="preserve">Otros Ingresos </t>
  </si>
  <si>
    <t>TOTAL CAPÍTULO III</t>
  </si>
  <si>
    <t>De Organismos Autónomos</t>
  </si>
  <si>
    <t xml:space="preserve">De Empresas Privadas </t>
  </si>
  <si>
    <t>De Familias e Instituciones sin fines de lucro</t>
  </si>
  <si>
    <t>TOTAL CAPÍTULO IV</t>
  </si>
  <si>
    <t>Intereses de Depósitos</t>
  </si>
  <si>
    <t>Dividendos y Participaciones en beneficios</t>
  </si>
  <si>
    <t>Rentas de Bienes Inmuebles</t>
  </si>
  <si>
    <t>Productos de Concesiones y Aprovechamientos Especiales</t>
  </si>
  <si>
    <t>Del Exterior</t>
  </si>
  <si>
    <t>Remanente Tesorería</t>
  </si>
  <si>
    <t>TOTAL CAPÍTULO V</t>
  </si>
  <si>
    <t>TOTAL DE OPERACIONES CORRIENTES</t>
  </si>
  <si>
    <t>TOTAL DE OPERACIONES DE CAPITAL</t>
  </si>
  <si>
    <t xml:space="preserve">TOTAL OPERACIONES FINANCIERAS </t>
  </si>
  <si>
    <t>TOTAL ESTADO DE INGRESOS</t>
  </si>
  <si>
    <t>Grado de ejecución %</t>
  </si>
  <si>
    <t>De Entidades Empresariales y Otros Organismos Públicos</t>
  </si>
  <si>
    <t>TOTAL OPERACIONES NO FINANCIERAS</t>
  </si>
  <si>
    <t>De Comunidades Autónomas</t>
  </si>
  <si>
    <t>Transf. y Subv. de la Administración del Estado</t>
  </si>
  <si>
    <t>Transf. y Subv.de Soc. Mercantiles Estatales, Entidades Empresariales y otros Organismos Públicos</t>
  </si>
  <si>
    <t>Transf. y Subv. de Organismos Autónomos</t>
  </si>
  <si>
    <t>Transf. Y Subv.Corr. de Comunidades Autónomas</t>
  </si>
  <si>
    <t xml:space="preserve">Transf. y Subv. Corr. de Empresas Privadas </t>
  </si>
  <si>
    <t xml:space="preserve">Trans. y Subv.Corr. C. Exterior </t>
  </si>
  <si>
    <t>Trans. y Subv. de Cap. de la Administración del Estado</t>
  </si>
  <si>
    <t>Enajenación de acciones fuera del sector público</t>
  </si>
  <si>
    <t>TOTAL CAPÍTULO VII</t>
  </si>
  <si>
    <t>TOTAL CAPÍTULO VIII</t>
  </si>
  <si>
    <t>TOTAL CAPÍTULO IX</t>
  </si>
  <si>
    <t>Préstamos recibidos del interior</t>
  </si>
  <si>
    <t>De otros OO. Públicos</t>
  </si>
  <si>
    <t xml:space="preserve">De Entid. Públ. Empresariales o Agencias Estatales </t>
  </si>
  <si>
    <t>Cuadro 2. Liquidación del Presupuesto de Ingresos por artículos. Año 2017</t>
  </si>
  <si>
    <t>Inversión reposición infraestructuras y bienes uso general</t>
  </si>
  <si>
    <t>TOTAL CAPÍTULO VI</t>
  </si>
  <si>
    <t>Reintegros préstamos concedidos fuera Sector Público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</si>
</sst>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4" fontId="20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wrapText="1"/>
    </xf>
    <xf numFmtId="4" fontId="21" fillId="33" borderId="10" xfId="0" applyNumberFormat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0" fontId="22" fillId="34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PageLayoutView="0" workbookViewId="0" topLeftCell="A4">
      <selection activeCell="B24" sqref="B24"/>
    </sheetView>
  </sheetViews>
  <sheetFormatPr defaultColWidth="11.421875" defaultRowHeight="12.75"/>
  <cols>
    <col min="1" max="1" width="4.00390625" style="5" customWidth="1"/>
    <col min="2" max="2" width="47.421875" style="6" customWidth="1"/>
    <col min="3" max="3" width="11.57421875" style="3" customWidth="1"/>
    <col min="4" max="4" width="11.00390625" style="3" customWidth="1"/>
    <col min="5" max="5" width="12.00390625" style="3" customWidth="1"/>
    <col min="6" max="6" width="12.140625" style="3" customWidth="1"/>
    <col min="7" max="7" width="11.8515625" style="3" customWidth="1"/>
    <col min="8" max="8" width="10.7109375" style="3" customWidth="1"/>
    <col min="9" max="9" width="10.8515625" style="7" customWidth="1"/>
    <col min="10" max="16384" width="11.421875" style="3" customWidth="1"/>
  </cols>
  <sheetData>
    <row r="1" spans="1:9" s="1" customFormat="1" ht="24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24.75" customHeight="1">
      <c r="A2" s="8" t="s">
        <v>7</v>
      </c>
      <c r="B2" s="8" t="s">
        <v>8</v>
      </c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8" t="s">
        <v>6</v>
      </c>
      <c r="I2" s="10" t="s">
        <v>30</v>
      </c>
    </row>
    <row r="3" spans="1:11" ht="12">
      <c r="A3" s="14">
        <v>31</v>
      </c>
      <c r="B3" s="15" t="s">
        <v>9</v>
      </c>
      <c r="C3" s="16">
        <v>69989007.46</v>
      </c>
      <c r="D3" s="16">
        <v>0</v>
      </c>
      <c r="E3" s="16">
        <v>69989007.46</v>
      </c>
      <c r="F3" s="16">
        <v>60986441.52</v>
      </c>
      <c r="G3" s="16">
        <v>53581458.88</v>
      </c>
      <c r="H3" s="16">
        <v>7404982.64</v>
      </c>
      <c r="I3" s="16">
        <f>F3*100/E3</f>
        <v>87.13717158348742</v>
      </c>
      <c r="J3" s="3" t="s">
        <v>0</v>
      </c>
      <c r="K3" s="3" t="s">
        <v>0</v>
      </c>
    </row>
    <row r="4" spans="1:11" ht="11.25" customHeight="1">
      <c r="A4" s="14">
        <v>32</v>
      </c>
      <c r="B4" s="15" t="s">
        <v>12</v>
      </c>
      <c r="C4" s="16">
        <v>24059001.01</v>
      </c>
      <c r="D4" s="16">
        <v>0</v>
      </c>
      <c r="E4" s="16">
        <v>24059001.01</v>
      </c>
      <c r="F4" s="16">
        <v>20714833.5</v>
      </c>
      <c r="G4" s="16">
        <v>14534056.01</v>
      </c>
      <c r="H4" s="16">
        <v>6180777.49</v>
      </c>
      <c r="I4" s="16">
        <f aca="true" t="shared" si="0" ref="I4:I44">F4*100/E4</f>
        <v>86.10013978298593</v>
      </c>
      <c r="J4" s="3" t="s">
        <v>0</v>
      </c>
      <c r="K4" s="3" t="s">
        <v>0</v>
      </c>
    </row>
    <row r="5" spans="1:11" ht="12">
      <c r="A5" s="14">
        <v>33</v>
      </c>
      <c r="B5" s="15" t="s">
        <v>10</v>
      </c>
      <c r="C5" s="16">
        <v>226350</v>
      </c>
      <c r="D5" s="16">
        <v>0</v>
      </c>
      <c r="E5" s="16">
        <v>226350</v>
      </c>
      <c r="F5" s="16">
        <v>230191.03</v>
      </c>
      <c r="G5" s="16">
        <v>226024.2</v>
      </c>
      <c r="H5" s="16">
        <v>4166.83</v>
      </c>
      <c r="I5" s="16">
        <f t="shared" si="0"/>
        <v>101.69694278771813</v>
      </c>
      <c r="J5" s="3" t="s">
        <v>0</v>
      </c>
      <c r="K5" s="3" t="s">
        <v>0</v>
      </c>
    </row>
    <row r="6" spans="1:11" ht="12">
      <c r="A6" s="14">
        <v>38</v>
      </c>
      <c r="B6" s="15" t="s">
        <v>11</v>
      </c>
      <c r="C6" s="16">
        <v>200000</v>
      </c>
      <c r="D6" s="16">
        <v>60865.47</v>
      </c>
      <c r="E6" s="16">
        <v>260865.47</v>
      </c>
      <c r="F6" s="16">
        <v>136029.18</v>
      </c>
      <c r="G6" s="16">
        <v>135830.18</v>
      </c>
      <c r="H6" s="16">
        <v>199</v>
      </c>
      <c r="I6" s="16">
        <f t="shared" si="0"/>
        <v>52.145337594891345</v>
      </c>
      <c r="J6" s="3" t="s">
        <v>0</v>
      </c>
      <c r="K6" s="3" t="s">
        <v>0</v>
      </c>
    </row>
    <row r="7" spans="1:11" ht="12">
      <c r="A7" s="14">
        <v>39</v>
      </c>
      <c r="B7" s="15" t="s">
        <v>13</v>
      </c>
      <c r="C7" s="16">
        <v>1815280</v>
      </c>
      <c r="D7" s="16">
        <v>0</v>
      </c>
      <c r="E7" s="16">
        <v>1815280</v>
      </c>
      <c r="F7" s="16">
        <v>1542165.81</v>
      </c>
      <c r="G7" s="16">
        <v>1542165.81</v>
      </c>
      <c r="H7" s="16">
        <v>0</v>
      </c>
      <c r="I7" s="16">
        <f t="shared" si="0"/>
        <v>84.95470726279142</v>
      </c>
      <c r="J7" s="3" t="s">
        <v>0</v>
      </c>
      <c r="K7" s="3" t="s">
        <v>0</v>
      </c>
    </row>
    <row r="8" spans="1:11" s="4" customFormat="1" ht="12">
      <c r="A8" s="17"/>
      <c r="B8" s="18" t="s">
        <v>14</v>
      </c>
      <c r="C8" s="19">
        <f>SUM(C3:C7)</f>
        <v>96289638.47</v>
      </c>
      <c r="D8" s="19">
        <f>SUM(D3:D7)</f>
        <v>60865.47</v>
      </c>
      <c r="E8" s="19">
        <f>C8+D8</f>
        <v>96350503.94</v>
      </c>
      <c r="F8" s="19">
        <f>SUM(F3:F7)</f>
        <v>83609661.04000002</v>
      </c>
      <c r="G8" s="19">
        <f>SUM(G3:G7)</f>
        <v>70019535.08000001</v>
      </c>
      <c r="H8" s="19">
        <f>SUM(H3:H7)</f>
        <v>13590125.959999999</v>
      </c>
      <c r="I8" s="19">
        <f t="shared" si="0"/>
        <v>86.77656848797176</v>
      </c>
      <c r="J8" s="4" t="s">
        <v>0</v>
      </c>
      <c r="K8" s="4" t="s">
        <v>0</v>
      </c>
    </row>
    <row r="9" spans="1:11" ht="12">
      <c r="A9" s="14">
        <v>40</v>
      </c>
      <c r="B9" s="15" t="s">
        <v>34</v>
      </c>
      <c r="C9" s="20">
        <v>200000</v>
      </c>
      <c r="D9" s="20">
        <v>0</v>
      </c>
      <c r="E9" s="20">
        <v>200000</v>
      </c>
      <c r="F9" s="20">
        <v>15939.03</v>
      </c>
      <c r="G9" s="20">
        <v>14617.03</v>
      </c>
      <c r="H9" s="20">
        <v>1322</v>
      </c>
      <c r="I9" s="16">
        <f t="shared" si="0"/>
        <v>7.969515</v>
      </c>
      <c r="J9" s="3" t="s">
        <v>0</v>
      </c>
      <c r="K9" s="3" t="s">
        <v>0</v>
      </c>
    </row>
    <row r="10" spans="1:11" ht="12">
      <c r="A10" s="14">
        <v>41</v>
      </c>
      <c r="B10" s="15" t="s">
        <v>36</v>
      </c>
      <c r="C10" s="20">
        <v>3980623</v>
      </c>
      <c r="D10" s="20">
        <v>0</v>
      </c>
      <c r="E10" s="20">
        <v>3980623</v>
      </c>
      <c r="F10" s="20">
        <v>515399.32</v>
      </c>
      <c r="G10" s="20">
        <v>515399.32</v>
      </c>
      <c r="H10" s="20">
        <v>0</v>
      </c>
      <c r="I10" s="16">
        <f t="shared" si="0"/>
        <v>12.947704919556562</v>
      </c>
      <c r="J10" s="3" t="s">
        <v>0</v>
      </c>
      <c r="K10" s="3" t="s">
        <v>0</v>
      </c>
    </row>
    <row r="11" spans="1:9" ht="12">
      <c r="A11" s="14">
        <v>43</v>
      </c>
      <c r="B11" s="15" t="s">
        <v>46</v>
      </c>
      <c r="C11" s="20">
        <v>450000</v>
      </c>
      <c r="D11" s="20">
        <v>0</v>
      </c>
      <c r="E11" s="20">
        <v>450000</v>
      </c>
      <c r="F11" s="20">
        <v>658552.89</v>
      </c>
      <c r="G11" s="20">
        <v>257387.48</v>
      </c>
      <c r="H11" s="20">
        <v>401165.41</v>
      </c>
      <c r="I11" s="16">
        <f>F11*100/E11</f>
        <v>146.34508666666667</v>
      </c>
    </row>
    <row r="12" spans="1:9" ht="25.5" customHeight="1">
      <c r="A12" s="14">
        <v>44</v>
      </c>
      <c r="B12" s="15" t="s">
        <v>35</v>
      </c>
      <c r="C12" s="20">
        <v>25000</v>
      </c>
      <c r="D12" s="20">
        <v>0</v>
      </c>
      <c r="E12" s="20">
        <v>25000</v>
      </c>
      <c r="F12" s="20">
        <v>159981.11</v>
      </c>
      <c r="G12" s="20">
        <v>159981.11</v>
      </c>
      <c r="H12" s="20">
        <v>0</v>
      </c>
      <c r="I12" s="16">
        <f>F12*100/E12</f>
        <v>639.9244399999999</v>
      </c>
    </row>
    <row r="13" spans="1:11" ht="12">
      <c r="A13" s="14">
        <v>45</v>
      </c>
      <c r="B13" s="15" t="s">
        <v>37</v>
      </c>
      <c r="C13" s="20">
        <v>190531835.14</v>
      </c>
      <c r="D13" s="20">
        <v>0</v>
      </c>
      <c r="E13" s="20">
        <v>190531835.14</v>
      </c>
      <c r="F13" s="20">
        <v>187486546.23</v>
      </c>
      <c r="G13" s="20">
        <v>187486546.23</v>
      </c>
      <c r="H13" s="20">
        <v>0</v>
      </c>
      <c r="I13" s="16">
        <f t="shared" si="0"/>
        <v>98.40169024364755</v>
      </c>
      <c r="J13" s="3" t="s">
        <v>0</v>
      </c>
      <c r="K13" s="3" t="s">
        <v>0</v>
      </c>
    </row>
    <row r="14" spans="1:11" ht="12">
      <c r="A14" s="14">
        <v>47</v>
      </c>
      <c r="B14" s="15" t="s">
        <v>38</v>
      </c>
      <c r="C14" s="20">
        <v>3530600</v>
      </c>
      <c r="D14" s="20">
        <v>0</v>
      </c>
      <c r="E14" s="20">
        <v>3530600</v>
      </c>
      <c r="F14" s="20">
        <v>3088236.31</v>
      </c>
      <c r="G14" s="20">
        <v>3088236.31</v>
      </c>
      <c r="H14" s="20">
        <v>0</v>
      </c>
      <c r="I14" s="16">
        <f t="shared" si="0"/>
        <v>87.47058035461394</v>
      </c>
      <c r="J14" s="3" t="s">
        <v>0</v>
      </c>
      <c r="K14" s="3" t="s">
        <v>0</v>
      </c>
    </row>
    <row r="15" spans="1:11" ht="12">
      <c r="A15" s="14">
        <v>48</v>
      </c>
      <c r="B15" s="15" t="s">
        <v>17</v>
      </c>
      <c r="C15" s="20">
        <v>510000</v>
      </c>
      <c r="D15" s="20">
        <v>0</v>
      </c>
      <c r="E15" s="20">
        <v>510000</v>
      </c>
      <c r="F15" s="20">
        <v>408539.53</v>
      </c>
      <c r="G15" s="20">
        <v>408539.53</v>
      </c>
      <c r="H15" s="20">
        <v>0</v>
      </c>
      <c r="I15" s="16">
        <f t="shared" si="0"/>
        <v>80.10579019607843</v>
      </c>
      <c r="J15" s="3" t="s">
        <v>0</v>
      </c>
      <c r="K15" s="3" t="s">
        <v>0</v>
      </c>
    </row>
    <row r="16" spans="1:11" ht="12">
      <c r="A16" s="14">
        <v>49</v>
      </c>
      <c r="B16" s="15" t="s">
        <v>39</v>
      </c>
      <c r="C16" s="20">
        <v>1470700</v>
      </c>
      <c r="D16" s="20">
        <v>0</v>
      </c>
      <c r="E16" s="20">
        <v>1470700</v>
      </c>
      <c r="F16" s="20">
        <v>3097544.95</v>
      </c>
      <c r="G16" s="20">
        <v>3092044.93</v>
      </c>
      <c r="H16" s="20">
        <v>5500.02</v>
      </c>
      <c r="I16" s="16">
        <f t="shared" si="0"/>
        <v>210.61704970422247</v>
      </c>
      <c r="J16" s="3" t="s">
        <v>0</v>
      </c>
      <c r="K16" s="3" t="s">
        <v>0</v>
      </c>
    </row>
    <row r="17" spans="1:11" s="4" customFormat="1" ht="12">
      <c r="A17" s="17"/>
      <c r="B17" s="18" t="s">
        <v>18</v>
      </c>
      <c r="C17" s="19">
        <f>SUM(C9:C16)</f>
        <v>200698758.14</v>
      </c>
      <c r="D17" s="19">
        <f>SUM(D9:D16)</f>
        <v>0</v>
      </c>
      <c r="E17" s="19">
        <f>C17+D17</f>
        <v>200698758.14</v>
      </c>
      <c r="F17" s="19">
        <f>SUM(F9:F16)</f>
        <v>195430739.36999997</v>
      </c>
      <c r="G17" s="19">
        <f>SUM(G9:G16)</f>
        <v>195022751.94</v>
      </c>
      <c r="H17" s="19">
        <f>SUM(H9:H16)</f>
        <v>407987.43</v>
      </c>
      <c r="I17" s="19">
        <f t="shared" si="0"/>
        <v>97.37516125220603</v>
      </c>
      <c r="J17" s="4" t="s">
        <v>0</v>
      </c>
      <c r="K17" s="4" t="s">
        <v>0</v>
      </c>
    </row>
    <row r="18" spans="1:11" ht="12">
      <c r="A18" s="14">
        <v>52</v>
      </c>
      <c r="B18" s="15" t="s">
        <v>19</v>
      </c>
      <c r="C18" s="16">
        <v>96500</v>
      </c>
      <c r="D18" s="16">
        <v>0</v>
      </c>
      <c r="E18" s="16">
        <v>96500</v>
      </c>
      <c r="F18" s="16">
        <v>5526.46</v>
      </c>
      <c r="G18" s="16">
        <v>5526.46</v>
      </c>
      <c r="H18" s="16">
        <v>0</v>
      </c>
      <c r="I18" s="16">
        <f t="shared" si="0"/>
        <v>5.7269015544041455</v>
      </c>
      <c r="J18" s="3" t="s">
        <v>0</v>
      </c>
      <c r="K18" s="3" t="s">
        <v>0</v>
      </c>
    </row>
    <row r="19" spans="1:11" ht="12">
      <c r="A19" s="14">
        <v>53</v>
      </c>
      <c r="B19" s="15" t="s">
        <v>20</v>
      </c>
      <c r="C19" s="16">
        <v>3000</v>
      </c>
      <c r="D19" s="16">
        <v>0</v>
      </c>
      <c r="E19" s="16">
        <v>3000</v>
      </c>
      <c r="F19" s="16">
        <v>2743.86</v>
      </c>
      <c r="G19" s="16">
        <v>2743.86</v>
      </c>
      <c r="H19" s="16">
        <v>0</v>
      </c>
      <c r="I19" s="16">
        <f t="shared" si="0"/>
        <v>91.462</v>
      </c>
      <c r="J19" s="3" t="s">
        <v>0</v>
      </c>
      <c r="K19" s="3" t="s">
        <v>0</v>
      </c>
    </row>
    <row r="20" spans="1:11" ht="12">
      <c r="A20" s="14">
        <v>54</v>
      </c>
      <c r="B20" s="15" t="s">
        <v>21</v>
      </c>
      <c r="C20" s="16">
        <v>1779500</v>
      </c>
      <c r="D20" s="16">
        <v>0</v>
      </c>
      <c r="E20" s="16">
        <v>1779500</v>
      </c>
      <c r="F20" s="16">
        <v>421019.9</v>
      </c>
      <c r="G20" s="16">
        <v>379890.57</v>
      </c>
      <c r="H20" s="16">
        <v>41129.33</v>
      </c>
      <c r="I20" s="16">
        <f t="shared" si="0"/>
        <v>23.659449283506603</v>
      </c>
      <c r="J20" s="3" t="s">
        <v>0</v>
      </c>
      <c r="K20" s="3" t="s">
        <v>0</v>
      </c>
    </row>
    <row r="21" spans="1:11" ht="12">
      <c r="A21" s="14">
        <v>55</v>
      </c>
      <c r="B21" s="15" t="s">
        <v>22</v>
      </c>
      <c r="C21" s="16">
        <v>554000</v>
      </c>
      <c r="D21" s="16">
        <v>0</v>
      </c>
      <c r="E21" s="16">
        <v>554000</v>
      </c>
      <c r="F21" s="16">
        <v>1308085.74</v>
      </c>
      <c r="G21" s="16">
        <v>815536.64</v>
      </c>
      <c r="H21" s="16">
        <v>492549.1</v>
      </c>
      <c r="I21" s="16">
        <f t="shared" si="0"/>
        <v>236.116559566787</v>
      </c>
      <c r="J21" s="3" t="s">
        <v>0</v>
      </c>
      <c r="K21" s="3" t="s">
        <v>0</v>
      </c>
    </row>
    <row r="22" spans="1:11" s="4" customFormat="1" ht="12">
      <c r="A22" s="17"/>
      <c r="B22" s="18" t="s">
        <v>25</v>
      </c>
      <c r="C22" s="19">
        <f>SUM(C18:C21)</f>
        <v>2433000</v>
      </c>
      <c r="D22" s="19">
        <f>SUM(D18:D21)</f>
        <v>0</v>
      </c>
      <c r="E22" s="19">
        <f>C22+D22</f>
        <v>2433000</v>
      </c>
      <c r="F22" s="19">
        <f>SUM(F18:F21)</f>
        <v>1737375.96</v>
      </c>
      <c r="G22" s="19">
        <f>SUM(G18:G21)</f>
        <v>1203697.53</v>
      </c>
      <c r="H22" s="19">
        <f>SUM(H18:H21)</f>
        <v>533678.4299999999</v>
      </c>
      <c r="I22" s="19">
        <f t="shared" si="0"/>
        <v>71.40879408138102</v>
      </c>
      <c r="J22" s="4" t="s">
        <v>0</v>
      </c>
      <c r="K22" s="4" t="s">
        <v>0</v>
      </c>
    </row>
    <row r="23" spans="1:9" s="4" customFormat="1" ht="12">
      <c r="A23" s="17"/>
      <c r="B23" s="18" t="s">
        <v>26</v>
      </c>
      <c r="C23" s="19">
        <f>SUM(C22,C17,C8)</f>
        <v>299421396.61</v>
      </c>
      <c r="D23" s="19">
        <f>SUM(D22,D17,D8)</f>
        <v>60865.47</v>
      </c>
      <c r="E23" s="19">
        <f>C23+D23</f>
        <v>299482262.08000004</v>
      </c>
      <c r="F23" s="19">
        <f>SUM(F22,F17,F8)</f>
        <v>280777776.37</v>
      </c>
      <c r="G23" s="19">
        <f>SUM(G22,G17,G8)</f>
        <v>266245984.55</v>
      </c>
      <c r="H23" s="19">
        <f>SUM(H22,H17,H8)</f>
        <v>14531791.819999998</v>
      </c>
      <c r="I23" s="19">
        <f t="shared" si="0"/>
        <v>93.7543928044047</v>
      </c>
    </row>
    <row r="24" spans="1:9" ht="12">
      <c r="A24" s="14">
        <v>61</v>
      </c>
      <c r="B24" s="22" t="s">
        <v>49</v>
      </c>
      <c r="C24" s="16">
        <v>0</v>
      </c>
      <c r="D24" s="16">
        <v>0</v>
      </c>
      <c r="E24" s="16">
        <v>0</v>
      </c>
      <c r="F24" s="16">
        <v>25000</v>
      </c>
      <c r="G24" s="16">
        <v>25000</v>
      </c>
      <c r="H24" s="16">
        <v>0</v>
      </c>
      <c r="I24" s="16"/>
    </row>
    <row r="25" spans="1:9" s="4" customFormat="1" ht="12">
      <c r="A25" s="17"/>
      <c r="B25" s="18" t="s">
        <v>50</v>
      </c>
      <c r="C25" s="19">
        <f>SUM(C24)</f>
        <v>0</v>
      </c>
      <c r="D25" s="19">
        <f>SUM(D24)</f>
        <v>0</v>
      </c>
      <c r="E25" s="19">
        <f>SUM(E24)</f>
        <v>0</v>
      </c>
      <c r="F25" s="19">
        <f>SUM(F24)</f>
        <v>25000</v>
      </c>
      <c r="G25" s="19">
        <f>SUM(G24)</f>
        <v>25000</v>
      </c>
      <c r="H25" s="19">
        <f>SUM(H24)</f>
        <v>0</v>
      </c>
      <c r="I25" s="19"/>
    </row>
    <row r="26" spans="1:11" ht="12">
      <c r="A26" s="14">
        <v>70</v>
      </c>
      <c r="B26" s="15" t="s">
        <v>40</v>
      </c>
      <c r="C26" s="16">
        <v>19718977</v>
      </c>
      <c r="D26" s="16">
        <v>0</v>
      </c>
      <c r="E26" s="16">
        <v>19718977</v>
      </c>
      <c r="F26" s="16">
        <v>12688688.57</v>
      </c>
      <c r="G26" s="16">
        <v>12285678.4</v>
      </c>
      <c r="H26" s="16">
        <v>403010.17</v>
      </c>
      <c r="I26" s="16">
        <f>F26*100/E26</f>
        <v>64.34760063871468</v>
      </c>
      <c r="J26" s="3" t="s">
        <v>0</v>
      </c>
      <c r="K26" s="3" t="s">
        <v>0</v>
      </c>
    </row>
    <row r="27" spans="1:11" ht="12">
      <c r="A27" s="14">
        <v>71</v>
      </c>
      <c r="B27" s="15" t="s">
        <v>15</v>
      </c>
      <c r="C27" s="16">
        <v>200000</v>
      </c>
      <c r="D27" s="16">
        <v>0</v>
      </c>
      <c r="E27" s="16">
        <v>200000</v>
      </c>
      <c r="F27" s="16">
        <v>56677.61</v>
      </c>
      <c r="G27" s="16">
        <v>27277.61</v>
      </c>
      <c r="H27" s="16">
        <v>29400</v>
      </c>
      <c r="I27" s="16">
        <f t="shared" si="0"/>
        <v>28.338805</v>
      </c>
      <c r="J27" s="3" t="s">
        <v>0</v>
      </c>
      <c r="K27" s="3" t="s">
        <v>0</v>
      </c>
    </row>
    <row r="28" spans="1:9" ht="12">
      <c r="A28" s="14">
        <v>73</v>
      </c>
      <c r="B28" s="15" t="s">
        <v>47</v>
      </c>
      <c r="C28" s="16">
        <v>80000</v>
      </c>
      <c r="D28" s="16">
        <v>0</v>
      </c>
      <c r="E28" s="16">
        <v>80000</v>
      </c>
      <c r="F28" s="16">
        <v>0</v>
      </c>
      <c r="G28" s="16">
        <v>0</v>
      </c>
      <c r="H28" s="16">
        <v>0</v>
      </c>
      <c r="I28" s="16">
        <f t="shared" si="0"/>
        <v>0</v>
      </c>
    </row>
    <row r="29" spans="1:11" ht="24">
      <c r="A29" s="14">
        <v>74</v>
      </c>
      <c r="B29" s="15" t="s">
        <v>31</v>
      </c>
      <c r="C29" s="16">
        <v>1288867</v>
      </c>
      <c r="D29" s="16">
        <v>0</v>
      </c>
      <c r="E29" s="16">
        <v>1288867</v>
      </c>
      <c r="F29" s="16">
        <v>3000</v>
      </c>
      <c r="G29" s="16">
        <v>3000</v>
      </c>
      <c r="H29" s="16">
        <v>0</v>
      </c>
      <c r="I29" s="16">
        <f t="shared" si="0"/>
        <v>0.23276257364025923</v>
      </c>
      <c r="J29" s="3" t="s">
        <v>0</v>
      </c>
      <c r="K29" s="3" t="s">
        <v>0</v>
      </c>
    </row>
    <row r="30" spans="1:11" ht="12">
      <c r="A30" s="14">
        <v>75</v>
      </c>
      <c r="B30" s="15" t="s">
        <v>33</v>
      </c>
      <c r="C30" s="16">
        <v>4387263.84</v>
      </c>
      <c r="D30" s="16">
        <v>0</v>
      </c>
      <c r="E30" s="16">
        <v>4387263.84</v>
      </c>
      <c r="F30" s="16">
        <v>5345005.82</v>
      </c>
      <c r="G30" s="16">
        <v>5345005.82</v>
      </c>
      <c r="H30" s="16">
        <v>0</v>
      </c>
      <c r="I30" s="16">
        <f t="shared" si="0"/>
        <v>121.83005205358245</v>
      </c>
      <c r="J30" s="3" t="s">
        <v>0</v>
      </c>
      <c r="K30" s="3" t="s">
        <v>0</v>
      </c>
    </row>
    <row r="31" spans="1:11" ht="12">
      <c r="A31" s="14">
        <v>77</v>
      </c>
      <c r="B31" s="15" t="s">
        <v>16</v>
      </c>
      <c r="C31" s="16">
        <v>845600</v>
      </c>
      <c r="D31" s="16">
        <v>0</v>
      </c>
      <c r="E31" s="16">
        <v>845600</v>
      </c>
      <c r="F31" s="16">
        <v>-143222.08</v>
      </c>
      <c r="G31" s="16">
        <v>-143222.08</v>
      </c>
      <c r="H31" s="16">
        <v>0</v>
      </c>
      <c r="I31" s="16">
        <f t="shared" si="0"/>
        <v>-16.937332071901608</v>
      </c>
      <c r="J31" s="3" t="s">
        <v>0</v>
      </c>
      <c r="K31" s="3" t="s">
        <v>0</v>
      </c>
    </row>
    <row r="32" spans="1:9" ht="12">
      <c r="A32" s="14">
        <v>78</v>
      </c>
      <c r="B32" s="15" t="s">
        <v>17</v>
      </c>
      <c r="C32" s="16">
        <v>203000</v>
      </c>
      <c r="D32" s="16">
        <v>0</v>
      </c>
      <c r="E32" s="16">
        <v>203000</v>
      </c>
      <c r="F32" s="16">
        <v>220460.57</v>
      </c>
      <c r="G32" s="16">
        <v>220460.57</v>
      </c>
      <c r="H32" s="16">
        <v>0</v>
      </c>
      <c r="I32" s="16">
        <f t="shared" si="0"/>
        <v>108.60126600985221</v>
      </c>
    </row>
    <row r="33" spans="1:11" ht="12">
      <c r="A33" s="14">
        <v>79</v>
      </c>
      <c r="B33" s="15" t="s">
        <v>23</v>
      </c>
      <c r="C33" s="16">
        <v>12672389.89</v>
      </c>
      <c r="D33" s="16">
        <v>0</v>
      </c>
      <c r="E33" s="16">
        <v>12672389.89</v>
      </c>
      <c r="F33" s="16">
        <v>14687868.27</v>
      </c>
      <c r="G33" s="16">
        <v>14687868.27</v>
      </c>
      <c r="H33" s="16">
        <v>0</v>
      </c>
      <c r="I33" s="16">
        <f t="shared" si="0"/>
        <v>115.90448524307517</v>
      </c>
      <c r="J33" s="3" t="s">
        <v>0</v>
      </c>
      <c r="K33" s="3" t="s">
        <v>0</v>
      </c>
    </row>
    <row r="34" spans="1:11" s="4" customFormat="1" ht="12">
      <c r="A34" s="17"/>
      <c r="B34" s="18" t="s">
        <v>42</v>
      </c>
      <c r="C34" s="19">
        <f aca="true" t="shared" si="1" ref="C34:H34">SUM(C26:C33)</f>
        <v>39396097.730000004</v>
      </c>
      <c r="D34" s="19">
        <f t="shared" si="1"/>
        <v>0</v>
      </c>
      <c r="E34" s="19">
        <f>C34+D34</f>
        <v>39396097.730000004</v>
      </c>
      <c r="F34" s="19">
        <f t="shared" si="1"/>
        <v>32858478.76</v>
      </c>
      <c r="G34" s="19">
        <f t="shared" si="1"/>
        <v>32426068.59</v>
      </c>
      <c r="H34" s="19">
        <f t="shared" si="1"/>
        <v>432410.17</v>
      </c>
      <c r="I34" s="19">
        <f t="shared" si="0"/>
        <v>83.40541488447566</v>
      </c>
      <c r="J34" s="4" t="s">
        <v>0</v>
      </c>
      <c r="K34" s="4" t="s">
        <v>0</v>
      </c>
    </row>
    <row r="35" spans="1:9" s="4" customFormat="1" ht="12">
      <c r="A35" s="17"/>
      <c r="B35" s="18" t="s">
        <v>27</v>
      </c>
      <c r="C35" s="19">
        <f>C25+C34</f>
        <v>39396097.730000004</v>
      </c>
      <c r="D35" s="19">
        <f>D25+D34</f>
        <v>0</v>
      </c>
      <c r="E35" s="19">
        <f>E25+E34</f>
        <v>39396097.730000004</v>
      </c>
      <c r="F35" s="19">
        <f>F25+F34</f>
        <v>32883478.76</v>
      </c>
      <c r="G35" s="19">
        <f>G25+G34</f>
        <v>32451068.59</v>
      </c>
      <c r="H35" s="19">
        <f>H25+H34</f>
        <v>432410.17</v>
      </c>
      <c r="I35" s="19">
        <f t="shared" si="0"/>
        <v>83.46887294616323</v>
      </c>
    </row>
    <row r="36" spans="1:9" s="4" customFormat="1" ht="12">
      <c r="A36" s="17"/>
      <c r="B36" s="18" t="s">
        <v>32</v>
      </c>
      <c r="C36" s="19">
        <f>SUM(C23,C35)</f>
        <v>338817494.34000003</v>
      </c>
      <c r="D36" s="19">
        <f>SUM(D23,D35)</f>
        <v>60865.47</v>
      </c>
      <c r="E36" s="19">
        <f>C36+D36</f>
        <v>338878359.81000006</v>
      </c>
      <c r="F36" s="19">
        <f>SUM(F23,F35)</f>
        <v>313661255.13</v>
      </c>
      <c r="G36" s="19">
        <f>SUM(G23,G35)</f>
        <v>298697053.14</v>
      </c>
      <c r="H36" s="19">
        <f>SUM(H23,H35)</f>
        <v>14964201.989999998</v>
      </c>
      <c r="I36" s="19">
        <f t="shared" si="0"/>
        <v>92.55865594541397</v>
      </c>
    </row>
    <row r="37" spans="1:11" ht="12">
      <c r="A37" s="14">
        <v>83</v>
      </c>
      <c r="B37" s="15" t="s">
        <v>51</v>
      </c>
      <c r="C37" s="16">
        <v>243461.6</v>
      </c>
      <c r="D37" s="16">
        <v>0</v>
      </c>
      <c r="E37" s="16">
        <v>243461.6</v>
      </c>
      <c r="F37" s="16">
        <v>60900</v>
      </c>
      <c r="G37" s="16">
        <v>60900</v>
      </c>
      <c r="H37" s="16">
        <v>0</v>
      </c>
      <c r="I37" s="16">
        <f t="shared" si="0"/>
        <v>25.014211686771137</v>
      </c>
      <c r="J37" s="3" t="s">
        <v>0</v>
      </c>
      <c r="K37" s="3" t="s">
        <v>0</v>
      </c>
    </row>
    <row r="38" spans="1:9" ht="12">
      <c r="A38" s="14">
        <v>86</v>
      </c>
      <c r="B38" s="15" t="s">
        <v>41</v>
      </c>
      <c r="C38" s="16">
        <v>5200</v>
      </c>
      <c r="D38" s="16">
        <v>0</v>
      </c>
      <c r="E38" s="16">
        <v>5200</v>
      </c>
      <c r="F38" s="16">
        <v>894.35</v>
      </c>
      <c r="G38" s="16">
        <v>894.35</v>
      </c>
      <c r="H38" s="16">
        <v>0</v>
      </c>
      <c r="I38" s="16">
        <f t="shared" si="0"/>
        <v>17.19903846153846</v>
      </c>
    </row>
    <row r="39" spans="1:11" ht="12">
      <c r="A39" s="14">
        <v>87</v>
      </c>
      <c r="B39" s="15" t="s">
        <v>24</v>
      </c>
      <c r="C39" s="16">
        <v>10053704.18</v>
      </c>
      <c r="D39" s="16">
        <v>1048265.1</v>
      </c>
      <c r="E39" s="16">
        <v>11101969.28</v>
      </c>
      <c r="F39" s="16">
        <v>0</v>
      </c>
      <c r="G39" s="16">
        <v>0</v>
      </c>
      <c r="H39" s="16">
        <v>0</v>
      </c>
      <c r="I39" s="16">
        <f t="shared" si="0"/>
        <v>0</v>
      </c>
      <c r="J39" s="3" t="s">
        <v>0</v>
      </c>
      <c r="K39" s="3" t="s">
        <v>0</v>
      </c>
    </row>
    <row r="40" spans="1:11" s="4" customFormat="1" ht="12">
      <c r="A40" s="17"/>
      <c r="B40" s="18" t="s">
        <v>43</v>
      </c>
      <c r="C40" s="19">
        <f>SUM(C37:C39)</f>
        <v>10302365.78</v>
      </c>
      <c r="D40" s="19">
        <f>SUM(D37:D39)</f>
        <v>1048265.1</v>
      </c>
      <c r="E40" s="19">
        <f>C40+D40</f>
        <v>11350630.879999999</v>
      </c>
      <c r="F40" s="19">
        <f>SUM(F37:F39)</f>
        <v>61794.35</v>
      </c>
      <c r="G40" s="19">
        <f>SUM(G37:G39)</f>
        <v>61794.35</v>
      </c>
      <c r="H40" s="19">
        <f>SUM(H37:H39)</f>
        <v>0</v>
      </c>
      <c r="I40" s="19">
        <f t="shared" si="0"/>
        <v>0.5444133515863218</v>
      </c>
      <c r="J40" s="4" t="s">
        <v>0</v>
      </c>
      <c r="K40" s="4" t="s">
        <v>0</v>
      </c>
    </row>
    <row r="41" spans="1:11" ht="12">
      <c r="A41" s="14">
        <v>91</v>
      </c>
      <c r="B41" s="15" t="s">
        <v>45</v>
      </c>
      <c r="C41" s="16">
        <v>0</v>
      </c>
      <c r="D41" s="16">
        <v>0</v>
      </c>
      <c r="E41" s="16">
        <v>0</v>
      </c>
      <c r="F41" s="16">
        <v>1956765.06</v>
      </c>
      <c r="G41" s="16">
        <v>1471331.36</v>
      </c>
      <c r="H41" s="16">
        <v>485433.7</v>
      </c>
      <c r="I41" s="19"/>
      <c r="J41" s="3" t="s">
        <v>0</v>
      </c>
      <c r="K41" s="3" t="s">
        <v>0</v>
      </c>
    </row>
    <row r="42" spans="1:11" s="4" customFormat="1" ht="12">
      <c r="A42" s="17"/>
      <c r="B42" s="18" t="s">
        <v>44</v>
      </c>
      <c r="C42" s="19">
        <f aca="true" t="shared" si="2" ref="C42:H42">SUM(C41)</f>
        <v>0</v>
      </c>
      <c r="D42" s="19">
        <f t="shared" si="2"/>
        <v>0</v>
      </c>
      <c r="E42" s="19">
        <f>C42+D42</f>
        <v>0</v>
      </c>
      <c r="F42" s="19">
        <f t="shared" si="2"/>
        <v>1956765.06</v>
      </c>
      <c r="G42" s="19">
        <f t="shared" si="2"/>
        <v>1471331.36</v>
      </c>
      <c r="H42" s="19">
        <f t="shared" si="2"/>
        <v>485433.7</v>
      </c>
      <c r="I42" s="19"/>
      <c r="J42" s="4" t="s">
        <v>0</v>
      </c>
      <c r="K42" s="4" t="s">
        <v>0</v>
      </c>
    </row>
    <row r="43" spans="1:9" s="4" customFormat="1" ht="12">
      <c r="A43" s="17"/>
      <c r="B43" s="18" t="s">
        <v>28</v>
      </c>
      <c r="C43" s="19">
        <f>SUM(C42,C40)</f>
        <v>10302365.78</v>
      </c>
      <c r="D43" s="19">
        <f>SUM(D42,D40)</f>
        <v>1048265.1</v>
      </c>
      <c r="E43" s="19">
        <f>C43+D43</f>
        <v>11350630.879999999</v>
      </c>
      <c r="F43" s="19">
        <f>SUM(F42,F40)</f>
        <v>2018559.4100000001</v>
      </c>
      <c r="G43" s="19">
        <f>SUM(G42,G40)</f>
        <v>1533125.7100000002</v>
      </c>
      <c r="H43" s="19">
        <f>SUM(H42,H40)</f>
        <v>485433.7</v>
      </c>
      <c r="I43" s="19">
        <f t="shared" si="0"/>
        <v>17.78367591493734</v>
      </c>
    </row>
    <row r="44" spans="1:9" s="13" customFormat="1" ht="34.5" customHeight="1">
      <c r="A44" s="11"/>
      <c r="B44" s="8" t="s">
        <v>29</v>
      </c>
      <c r="C44" s="12">
        <f>SUM(C43,C35,C23)</f>
        <v>349119860.12</v>
      </c>
      <c r="D44" s="12">
        <f>SUM(D43,D35,D23)</f>
        <v>1109130.57</v>
      </c>
      <c r="E44" s="12">
        <f>C44+D44</f>
        <v>350228990.69</v>
      </c>
      <c r="F44" s="12">
        <f>SUM(F43,F35,F23)</f>
        <v>315679814.54</v>
      </c>
      <c r="G44" s="12">
        <f>SUM(G43,G35,G23)</f>
        <v>300230178.85</v>
      </c>
      <c r="H44" s="12">
        <f>SUM(H43,H35,H23)</f>
        <v>15449635.689999998</v>
      </c>
      <c r="I44" s="12">
        <f t="shared" si="0"/>
        <v>90.13526090974557</v>
      </c>
    </row>
  </sheetData>
  <sheetProtection/>
  <mergeCells count="1">
    <mergeCell ref="A1:I1"/>
  </mergeCells>
  <printOptions horizontalCentered="1" verticalCentered="1"/>
  <pageMargins left="0.2362204724409449" right="0.2755905511811024" top="0.15748031496062992" bottom="0.2755905511811024" header="0" footer="0"/>
  <pageSetup horizontalDpi="600" verticalDpi="600" orientation="landscape" paperSize="9" scale="85" r:id="rId1"/>
  <ignoredErrors>
    <ignoredError sqref="C8:F8 C17:H17 C22:H23 C34:H34 C40:H40 C42:H44 H8 C36:H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2017-08-17T08:22:43Z</cp:lastPrinted>
  <dcterms:created xsi:type="dcterms:W3CDTF">2004-10-13T09:22:50Z</dcterms:created>
  <dcterms:modified xsi:type="dcterms:W3CDTF">2018-06-11T18:08:13Z</dcterms:modified>
  <cp:category/>
  <cp:version/>
  <cp:contentType/>
  <cp:contentStatus/>
</cp:coreProperties>
</file>