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INGRESOS\"/>
    </mc:Choice>
  </mc:AlternateContent>
  <bookViews>
    <workbookView xWindow="0" yWindow="0" windowWidth="19200" windowHeight="7310"/>
  </bookViews>
  <sheets>
    <sheet name="Ingresos organicas" sheetId="1" r:id="rId1"/>
  </sheets>
  <externalReferences>
    <externalReference r:id="rId2"/>
  </externalReferences>
  <definedNames>
    <definedName name="_xlnm._FilterDatabase" localSheetId="0" hidden="1">'Ingresos organicas'!$A$2:$E$253</definedName>
    <definedName name="aaa">#REF!</definedName>
    <definedName name="AAAFFF">#REF!</definedName>
    <definedName name="_xlnm.Print_Area" localSheetId="0">'Ingresos organicas'!$A$1:$F$254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Print_Titles" localSheetId="0">'Ingresos organicas'!$2:$2</definedName>
    <definedName name="qq">#REF!</definedName>
    <definedName name="qqq">#REF!</definedName>
    <definedName name="_xlnm.Print_Titles" localSheetId="0">'Ingresos organicas'!$2:$2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1" i="1" l="1"/>
  <c r="E250" i="1"/>
  <c r="F250" i="1" s="1"/>
  <c r="F249" i="1"/>
  <c r="F248" i="1"/>
  <c r="F245" i="1"/>
  <c r="F237" i="1"/>
  <c r="F236" i="1"/>
  <c r="F232" i="1"/>
  <c r="F231" i="1"/>
  <c r="F226" i="1"/>
  <c r="F225" i="1"/>
  <c r="F219" i="1"/>
  <c r="F214" i="1"/>
  <c r="F213" i="1"/>
  <c r="F209" i="1"/>
  <c r="F203" i="1"/>
  <c r="F202" i="1"/>
  <c r="C197" i="1"/>
  <c r="A197" i="1"/>
  <c r="F195" i="1"/>
  <c r="F192" i="1"/>
  <c r="F189" i="1"/>
  <c r="A149" i="1"/>
  <c r="E145" i="1"/>
  <c r="E144" i="1"/>
  <c r="F140" i="1"/>
  <c r="F137" i="1"/>
  <c r="F133" i="1"/>
  <c r="C102" i="1"/>
  <c r="C83" i="1"/>
  <c r="C84" i="1" s="1"/>
  <c r="F76" i="1"/>
  <c r="F75" i="1"/>
  <c r="F70" i="1"/>
  <c r="F65" i="1"/>
  <c r="F64" i="1"/>
  <c r="F58" i="1"/>
  <c r="F56" i="1"/>
  <c r="F55" i="1"/>
  <c r="F51" i="1"/>
  <c r="F48" i="1"/>
  <c r="F41" i="1"/>
  <c r="F40" i="1"/>
  <c r="F34" i="1"/>
  <c r="F29" i="1"/>
  <c r="F28" i="1"/>
  <c r="F24" i="1"/>
  <c r="F23" i="1"/>
  <c r="F18" i="1"/>
  <c r="F17" i="1"/>
  <c r="F15" i="1"/>
  <c r="F13" i="1"/>
  <c r="F8" i="1"/>
  <c r="F6" i="1"/>
  <c r="F146" i="1" l="1"/>
  <c r="F253" i="1" s="1"/>
  <c r="F252" i="1" l="1"/>
</calcChain>
</file>

<file path=xl/comments1.xml><?xml version="1.0" encoding="utf-8"?>
<comments xmlns="http://schemas.openxmlformats.org/spreadsheetml/2006/main">
  <authors>
    <author>ines.garcia</author>
  </authors>
  <commentList>
    <comment ref="E214" authorId="0" shapeId="0">
      <text>
        <r>
          <rPr>
            <b/>
            <sz val="9"/>
            <color indexed="81"/>
            <rFont val="Tahoma"/>
            <family val="2"/>
          </rPr>
          <t>ines.garcia:</t>
        </r>
        <r>
          <rPr>
            <sz val="9"/>
            <color indexed="81"/>
            <rFont val="Tahoma"/>
            <family val="2"/>
          </rPr>
          <t xml:space="preserve">
Fundación Carasso</t>
        </r>
      </text>
    </comment>
  </commentList>
</comments>
</file>

<file path=xl/sharedStrings.xml><?xml version="1.0" encoding="utf-8"?>
<sst xmlns="http://schemas.openxmlformats.org/spreadsheetml/2006/main" count="667" uniqueCount="223">
  <si>
    <t>PRESUPUESTO TOTAL DE INGRESOS 2022 (Clasificación orgánica)</t>
  </si>
  <si>
    <t>CÓDIGO</t>
  </si>
  <si>
    <t>Afectado/No Afectado</t>
  </si>
  <si>
    <t>CENTRO</t>
  </si>
  <si>
    <t>CONCEPTO / SUBCONC.</t>
  </si>
  <si>
    <t>IMPORTE</t>
  </si>
  <si>
    <t>TOTAL ORGÁNICA</t>
  </si>
  <si>
    <t>ETS de Arquitectura</t>
  </si>
  <si>
    <t>329.00</t>
  </si>
  <si>
    <t>329.05</t>
  </si>
  <si>
    <t>329.99</t>
  </si>
  <si>
    <t>391.00</t>
  </si>
  <si>
    <t>03.X5</t>
  </si>
  <si>
    <t>Matemática Aplicada</t>
  </si>
  <si>
    <t>03.X6</t>
  </si>
  <si>
    <t>Proyectos Arquitectónicos</t>
  </si>
  <si>
    <t>ETSI de Caminos, Canales y Puertos</t>
  </si>
  <si>
    <t>550.00</t>
  </si>
  <si>
    <t>550.02</t>
  </si>
  <si>
    <t>04LG</t>
  </si>
  <si>
    <t>Legados - ETSI Caminos, Canales y Puertos</t>
  </si>
  <si>
    <t>520.00</t>
  </si>
  <si>
    <t>860.00</t>
  </si>
  <si>
    <t>04.X4</t>
  </si>
  <si>
    <t>Ingeniería Civil: Transporte y Territorio</t>
  </si>
  <si>
    <t>04.X6</t>
  </si>
  <si>
    <t>Matemática e Informática aplicadas a las Ingenierías Civil y Naval</t>
  </si>
  <si>
    <t>ETSI Industriales</t>
  </si>
  <si>
    <t>329.03</t>
  </si>
  <si>
    <t>05.X6</t>
  </si>
  <si>
    <t>Ingeniería Química Industrial y del Medio Ambiente</t>
  </si>
  <si>
    <t>ETSI de Minas y Energía</t>
  </si>
  <si>
    <t>06.X1</t>
  </si>
  <si>
    <t>Energía y Combustibles</t>
  </si>
  <si>
    <t>ETSI Navales</t>
  </si>
  <si>
    <t>332.00</t>
  </si>
  <si>
    <t>ETSI de Telecomunicación</t>
  </si>
  <si>
    <t>399.99</t>
  </si>
  <si>
    <t>09.X1</t>
  </si>
  <si>
    <t>Electrónica Física, Ingeniería Electrónica y Física Aplicada</t>
  </si>
  <si>
    <t>ETSI Informáticos</t>
  </si>
  <si>
    <t>329.06</t>
  </si>
  <si>
    <t>470.01</t>
  </si>
  <si>
    <t>10.X2</t>
  </si>
  <si>
    <t>Inteligencia Artificial</t>
  </si>
  <si>
    <t>10.X3</t>
  </si>
  <si>
    <t>Lenguajes y Sistemas Inform. Ing. Software</t>
  </si>
  <si>
    <t>ETSI Montes, Forestal y del Medio Natural</t>
  </si>
  <si>
    <t>13LG</t>
  </si>
  <si>
    <t>Legados - ETSI Montes</t>
  </si>
  <si>
    <t>860.01</t>
  </si>
  <si>
    <t>13.X1</t>
  </si>
  <si>
    <t>Ingeniería y Gestión Forestal y Ambiental</t>
  </si>
  <si>
    <t>13.X2</t>
  </si>
  <si>
    <t>Sistemas y Recursos Naturales</t>
  </si>
  <si>
    <t>ETSI Aeronáutica y del Espacio</t>
  </si>
  <si>
    <t>330.00</t>
  </si>
  <si>
    <t>14.01</t>
  </si>
  <si>
    <t>CIDA</t>
  </si>
  <si>
    <t>14.X1</t>
  </si>
  <si>
    <t>Aeronaves y Vehículos Espaciales</t>
  </si>
  <si>
    <t>14.X2</t>
  </si>
  <si>
    <t>Física Aplicada a las Ing. Aeronáutica y Naval</t>
  </si>
  <si>
    <t>14.X4</t>
  </si>
  <si>
    <t>Materiales y Producción Aeroespacial</t>
  </si>
  <si>
    <t>14.X5</t>
  </si>
  <si>
    <t>Mecánica de Fluidos y Propulsión Aeroespacial</t>
  </si>
  <si>
    <t>14.X6</t>
  </si>
  <si>
    <t>Sistemas Aeroespaciales, Transporte Aéreo y Aeropuertos</t>
  </si>
  <si>
    <t>ETSI Agronómica, Alimentaria y de Biosistemas</t>
  </si>
  <si>
    <t>15.X3</t>
  </si>
  <si>
    <t>Ingeniería Agroforestal</t>
  </si>
  <si>
    <t>21.04</t>
  </si>
  <si>
    <t>Fondo de Emergencia</t>
  </si>
  <si>
    <t>21.05</t>
  </si>
  <si>
    <t xml:space="preserve">OTT </t>
  </si>
  <si>
    <t>312.00</t>
  </si>
  <si>
    <t>312.01</t>
  </si>
  <si>
    <t>OTT</t>
  </si>
  <si>
    <t>314.00</t>
  </si>
  <si>
    <t>329.01</t>
  </si>
  <si>
    <t>329.08</t>
  </si>
  <si>
    <t>329.09</t>
  </si>
  <si>
    <t>391.01</t>
  </si>
  <si>
    <t>AF</t>
  </si>
  <si>
    <t>400.05</t>
  </si>
  <si>
    <t>OTT (25.07.02)</t>
  </si>
  <si>
    <t>410.02</t>
  </si>
  <si>
    <t>OTT (25.08.02)</t>
  </si>
  <si>
    <t>431.00</t>
  </si>
  <si>
    <t>470.00</t>
  </si>
  <si>
    <t>442.01</t>
  </si>
  <si>
    <t>OTT - AFECTADO</t>
  </si>
  <si>
    <t>480.00</t>
  </si>
  <si>
    <t>480.01</t>
  </si>
  <si>
    <t>481.00</t>
  </si>
  <si>
    <t>481.01</t>
  </si>
  <si>
    <t>492.00</t>
  </si>
  <si>
    <t>492.01</t>
  </si>
  <si>
    <t>499.00</t>
  </si>
  <si>
    <t>559.00</t>
  </si>
  <si>
    <t>700.00</t>
  </si>
  <si>
    <t>700.01</t>
  </si>
  <si>
    <t>700.02</t>
  </si>
  <si>
    <t>700.03</t>
  </si>
  <si>
    <t>701.00</t>
  </si>
  <si>
    <t>701.01</t>
  </si>
  <si>
    <t>701.02</t>
  </si>
  <si>
    <t>702.01</t>
  </si>
  <si>
    <t>710.01</t>
  </si>
  <si>
    <t>730.01</t>
  </si>
  <si>
    <t>OTT (26.01.02)</t>
  </si>
  <si>
    <t>OTT (26.02.02)</t>
  </si>
  <si>
    <t>750.01</t>
  </si>
  <si>
    <t>OTT (26.05.02)</t>
  </si>
  <si>
    <t>OTT (26.09.02)</t>
  </si>
  <si>
    <t>770.00</t>
  </si>
  <si>
    <t>770.01</t>
  </si>
  <si>
    <t>780.00</t>
  </si>
  <si>
    <t>780.01</t>
  </si>
  <si>
    <t>781.00</t>
  </si>
  <si>
    <t>781.01</t>
  </si>
  <si>
    <t>790.01</t>
  </si>
  <si>
    <t>795.01</t>
  </si>
  <si>
    <t>795.03</t>
  </si>
  <si>
    <t>795.04</t>
  </si>
  <si>
    <t>799.01</t>
  </si>
  <si>
    <t>870.01</t>
  </si>
  <si>
    <t>22.01</t>
  </si>
  <si>
    <t>Vicerrectorado de Estudiantes y Extensión Universitaria</t>
  </si>
  <si>
    <t>329.07</t>
  </si>
  <si>
    <t>22.02</t>
  </si>
  <si>
    <t>329.11</t>
  </si>
  <si>
    <t>22.03.02</t>
  </si>
  <si>
    <t>24.02.02</t>
  </si>
  <si>
    <t>Vicerrectorado de Estrategia y Ordenación Académica</t>
  </si>
  <si>
    <t>329.12</t>
  </si>
  <si>
    <t>459.04</t>
  </si>
  <si>
    <t>25.04.02</t>
  </si>
  <si>
    <t>Vicerrectorado de Internacionalización</t>
  </si>
  <si>
    <t>459.02</t>
  </si>
  <si>
    <t>25.05.02</t>
  </si>
  <si>
    <t>25.06.02</t>
  </si>
  <si>
    <t>410.06</t>
  </si>
  <si>
    <t>Rectorado</t>
  </si>
  <si>
    <t>310.00</t>
  </si>
  <si>
    <t>310.01</t>
  </si>
  <si>
    <t>310.02</t>
  </si>
  <si>
    <t>310.03</t>
  </si>
  <si>
    <t>310.04</t>
  </si>
  <si>
    <t>310.05</t>
  </si>
  <si>
    <t>310.06</t>
  </si>
  <si>
    <t>310.07</t>
  </si>
  <si>
    <t>310.08</t>
  </si>
  <si>
    <t>310.09</t>
  </si>
  <si>
    <t>312.02</t>
  </si>
  <si>
    <t>312.03</t>
  </si>
  <si>
    <t>319.00</t>
  </si>
  <si>
    <t>319.01</t>
  </si>
  <si>
    <t>329.04</t>
  </si>
  <si>
    <t>329.10</t>
  </si>
  <si>
    <t>380.00</t>
  </si>
  <si>
    <t>391.09</t>
  </si>
  <si>
    <t>410.00</t>
  </si>
  <si>
    <t>450.00</t>
  </si>
  <si>
    <t>450.02</t>
  </si>
  <si>
    <t>450.03</t>
  </si>
  <si>
    <t>470.02</t>
  </si>
  <si>
    <t>750.00</t>
  </si>
  <si>
    <t>750.03</t>
  </si>
  <si>
    <t>830.01</t>
  </si>
  <si>
    <t>830.02</t>
  </si>
  <si>
    <t>34.07</t>
  </si>
  <si>
    <t>Gtos C. ETSI Sist.Inform.-ETS de Ing. y Sist.Telec.</t>
  </si>
  <si>
    <t>35.00</t>
  </si>
  <si>
    <t>General Campus Montegancedo</t>
  </si>
  <si>
    <t>35.04</t>
  </si>
  <si>
    <t>Genómica CBGP y Laboratorio cultivo de plantas</t>
  </si>
  <si>
    <t>35.07</t>
  </si>
  <si>
    <t>Centro de Empresas</t>
  </si>
  <si>
    <t>36.00</t>
  </si>
  <si>
    <t>General Campus Getafe</t>
  </si>
  <si>
    <t>36.01</t>
  </si>
  <si>
    <t>Laboratorios de Materiales Avanzados y Ensayo Fluidomecánicos</t>
  </si>
  <si>
    <t>36.02</t>
  </si>
  <si>
    <t>LOM</t>
  </si>
  <si>
    <t>36.03</t>
  </si>
  <si>
    <t>Laboratorio Oficial de Ensayos de Materiales de Construcción (LOEMCO)</t>
  </si>
  <si>
    <t>36.04</t>
  </si>
  <si>
    <t>FGP</t>
  </si>
  <si>
    <t>36.06</t>
  </si>
  <si>
    <t>Laboratorios de Baja Tensión, Vehículos y Alta Tensión</t>
  </si>
  <si>
    <t>Consejo Social</t>
  </si>
  <si>
    <t>459.01</t>
  </si>
  <si>
    <t>ETS de Edificación</t>
  </si>
  <si>
    <t>ETS de Ingeniería y Diseño Industrial</t>
  </si>
  <si>
    <t>56Z.02</t>
  </si>
  <si>
    <t>ETS de Ingeniería Civil</t>
  </si>
  <si>
    <t>58.X1</t>
  </si>
  <si>
    <t>Ing.:Construcción, Infraestructura y Transporte</t>
  </si>
  <si>
    <t>ETS de Ingeniería y Sist. de Telecomunicación</t>
  </si>
  <si>
    <t>59.X1</t>
  </si>
  <si>
    <t>Ingeniería Telemática y Electrónica</t>
  </si>
  <si>
    <t>ETSI Topografía, Geodesia y Cartografía</t>
  </si>
  <si>
    <t>60.X1</t>
  </si>
  <si>
    <t>Ingeniería Topográfica y Cartografía</t>
  </si>
  <si>
    <t>ETSI Sistemas Informáticos</t>
  </si>
  <si>
    <t>I.C.E.</t>
  </si>
  <si>
    <t>Fac. de Ciencias de la Activ. Física y del Deporte</t>
  </si>
  <si>
    <t>93.X1</t>
  </si>
  <si>
    <t>Ciencias Sociales de la Actividad Física</t>
  </si>
  <si>
    <t>93.X2</t>
  </si>
  <si>
    <t>Deportes</t>
  </si>
  <si>
    <t>93.X3</t>
  </si>
  <si>
    <t>Salud y Rendimiento Humano</t>
  </si>
  <si>
    <t>Remanente de Tesorería</t>
  </si>
  <si>
    <t>870.00</t>
  </si>
  <si>
    <t>Remanente de Tesorería Afectado</t>
  </si>
  <si>
    <t>Total</t>
  </si>
  <si>
    <t>Ingresos Afectados</t>
  </si>
  <si>
    <t>Ingresos No Afectados</t>
  </si>
  <si>
    <t>TOTAL</t>
  </si>
  <si>
    <t>INGRESOS POR ORGÁNICAS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</si>
</sst>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7">
    <xf numFmtId="0" fontId="0" fillId="0" borderId="0" xfId="0"/>
    <xf numFmtId="0" fontId="2" fillId="0" borderId="1" xfId="1" applyFont="1" applyFill="1" applyBorder="1" applyAlignment="1">
      <alignment horizontal="center" vertical="top"/>
    </xf>
    <xf numFmtId="4" fontId="2" fillId="0" borderId="1" xfId="1" applyNumberFormat="1" applyFont="1" applyFill="1" applyBorder="1" applyAlignment="1">
      <alignment horizontal="center" vertical="top"/>
    </xf>
    <xf numFmtId="0" fontId="1" fillId="0" borderId="0" xfId="1" applyFont="1" applyFill="1"/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 wrapText="1" indent="1"/>
    </xf>
    <xf numFmtId="0" fontId="4" fillId="0" borderId="0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right" vertical="center" indent="1"/>
    </xf>
    <xf numFmtId="4" fontId="3" fillId="0" borderId="5" xfId="1" applyNumberFormat="1" applyFont="1" applyFill="1" applyBorder="1" applyAlignment="1">
      <alignment horizontal="right" vertical="center" indent="1"/>
    </xf>
    <xf numFmtId="0" fontId="4" fillId="0" borderId="0" xfId="1" applyFont="1" applyFill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vertical="center" wrapText="1" indent="1"/>
    </xf>
    <xf numFmtId="0" fontId="4" fillId="0" borderId="8" xfId="1" applyFont="1" applyFill="1" applyBorder="1" applyAlignment="1">
      <alignment horizontal="center" vertical="center"/>
    </xf>
    <xf numFmtId="4" fontId="4" fillId="0" borderId="9" xfId="1" applyNumberFormat="1" applyFont="1" applyFill="1" applyBorder="1" applyAlignment="1">
      <alignment horizontal="right" vertical="center" indent="1"/>
    </xf>
    <xf numFmtId="4" fontId="3" fillId="0" borderId="7" xfId="1" applyNumberFormat="1" applyFont="1" applyFill="1" applyBorder="1" applyAlignment="1">
      <alignment horizontal="right" vertical="center" indent="1"/>
    </xf>
    <xf numFmtId="0" fontId="4" fillId="0" borderId="10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left" vertical="center" wrapText="1" indent="1"/>
    </xf>
    <xf numFmtId="0" fontId="4" fillId="0" borderId="11" xfId="1" applyFont="1" applyFill="1" applyBorder="1" applyAlignment="1">
      <alignment horizontal="center" vertical="center"/>
    </xf>
    <xf numFmtId="4" fontId="4" fillId="0" borderId="12" xfId="1" applyNumberFormat="1" applyFont="1" applyFill="1" applyBorder="1" applyAlignment="1">
      <alignment horizontal="right" vertical="center" indent="1"/>
    </xf>
    <xf numFmtId="4" fontId="3" fillId="0" borderId="10" xfId="1" applyNumberFormat="1" applyFont="1" applyFill="1" applyBorder="1" applyAlignment="1">
      <alignment horizontal="right" vertical="center" indent="1"/>
    </xf>
    <xf numFmtId="0" fontId="4" fillId="0" borderId="13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left" vertical="center" wrapText="1" indent="1"/>
    </xf>
    <xf numFmtId="0" fontId="4" fillId="0" borderId="14" xfId="1" applyFont="1" applyFill="1" applyBorder="1" applyAlignment="1">
      <alignment horizontal="center" vertical="center"/>
    </xf>
    <xf numFmtId="4" fontId="4" fillId="0" borderId="15" xfId="1" applyNumberFormat="1" applyFont="1" applyFill="1" applyBorder="1" applyAlignment="1">
      <alignment horizontal="right" vertical="center" indent="1"/>
    </xf>
    <xf numFmtId="4" fontId="3" fillId="0" borderId="13" xfId="1" applyNumberFormat="1" applyFont="1" applyFill="1" applyBorder="1" applyAlignment="1">
      <alignment horizontal="right" vertical="center" indent="1"/>
    </xf>
    <xf numFmtId="0" fontId="1" fillId="0" borderId="5" xfId="1" applyFont="1" applyFill="1" applyBorder="1" applyAlignment="1">
      <alignment horizontal="right" vertical="center" indent="1"/>
    </xf>
    <xf numFmtId="0" fontId="4" fillId="0" borderId="16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left" vertical="center" wrapText="1" indent="1"/>
    </xf>
    <xf numFmtId="0" fontId="4" fillId="0" borderId="1" xfId="1" applyFont="1" applyFill="1" applyBorder="1" applyAlignment="1">
      <alignment horizontal="center" vertical="center"/>
    </xf>
    <xf numFmtId="4" fontId="4" fillId="0" borderId="17" xfId="1" applyNumberFormat="1" applyFont="1" applyFill="1" applyBorder="1" applyAlignment="1">
      <alignment horizontal="right" vertical="center" indent="1"/>
    </xf>
    <xf numFmtId="4" fontId="3" fillId="0" borderId="16" xfId="1" applyNumberFormat="1" applyFont="1" applyFill="1" applyBorder="1" applyAlignment="1">
      <alignment horizontal="right" vertical="center" indent="1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 indent="1"/>
    </xf>
    <xf numFmtId="0" fontId="4" fillId="0" borderId="18" xfId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right" vertical="center" indent="1"/>
    </xf>
    <xf numFmtId="4" fontId="3" fillId="0" borderId="2" xfId="1" applyNumberFormat="1" applyFont="1" applyFill="1" applyBorder="1" applyAlignment="1">
      <alignment horizontal="right" vertical="center" indent="1"/>
    </xf>
    <xf numFmtId="44" fontId="1" fillId="0" borderId="0" xfId="1" applyNumberFormat="1" applyFont="1" applyFill="1"/>
    <xf numFmtId="4" fontId="1" fillId="0" borderId="0" xfId="1" applyNumberFormat="1" applyFont="1" applyFill="1"/>
    <xf numFmtId="4" fontId="5" fillId="0" borderId="5" xfId="1" applyNumberFormat="1" applyFont="1" applyFill="1" applyBorder="1" applyAlignment="1">
      <alignment horizontal="right" vertical="center" indent="1"/>
    </xf>
    <xf numFmtId="0" fontId="7" fillId="0" borderId="0" xfId="2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 wrapText="1" indent="1"/>
    </xf>
    <xf numFmtId="0" fontId="8" fillId="0" borderId="0" xfId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right" vertical="center" indent="1"/>
    </xf>
    <xf numFmtId="4" fontId="4" fillId="0" borderId="5" xfId="1" applyNumberFormat="1" applyFont="1" applyFill="1" applyBorder="1" applyAlignment="1">
      <alignment horizontal="right" vertical="center" indent="1"/>
    </xf>
    <xf numFmtId="0" fontId="4" fillId="0" borderId="19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left" vertical="center" wrapText="1" indent="1"/>
    </xf>
    <xf numFmtId="0" fontId="4" fillId="0" borderId="20" xfId="1" applyFont="1" applyFill="1" applyBorder="1" applyAlignment="1">
      <alignment horizontal="center" vertical="center"/>
    </xf>
    <xf numFmtId="4" fontId="4" fillId="0" borderId="21" xfId="1" applyNumberFormat="1" applyFont="1" applyFill="1" applyBorder="1" applyAlignment="1">
      <alignment horizontal="right" vertical="center" indent="1"/>
    </xf>
    <xf numFmtId="4" fontId="3" fillId="0" borderId="19" xfId="1" applyNumberFormat="1" applyFont="1" applyFill="1" applyBorder="1" applyAlignment="1">
      <alignment horizontal="right" vertical="center" inden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4" fontId="4" fillId="0" borderId="10" xfId="1" applyNumberFormat="1" applyFont="1" applyFill="1" applyBorder="1" applyAlignment="1">
      <alignment horizontal="right" vertical="center" indent="1"/>
    </xf>
    <xf numFmtId="0" fontId="1" fillId="0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right" vertical="center" indent="1"/>
    </xf>
    <xf numFmtId="4" fontId="3" fillId="2" borderId="5" xfId="1" applyNumberFormat="1" applyFont="1" applyFill="1" applyBorder="1" applyAlignment="1">
      <alignment horizontal="right" vertical="center" indent="1"/>
    </xf>
    <xf numFmtId="0" fontId="3" fillId="3" borderId="5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left" vertical="center" wrapText="1" indent="1"/>
    </xf>
    <xf numFmtId="0" fontId="4" fillId="3" borderId="0" xfId="1" applyFont="1" applyFill="1" applyBorder="1" applyAlignment="1">
      <alignment horizontal="center" vertical="center"/>
    </xf>
    <xf numFmtId="4" fontId="4" fillId="3" borderId="6" xfId="1" applyNumberFormat="1" applyFont="1" applyFill="1" applyBorder="1" applyAlignment="1">
      <alignment horizontal="right" vertical="center" indent="1"/>
    </xf>
    <xf numFmtId="4" fontId="3" fillId="3" borderId="5" xfId="1" applyNumberFormat="1" applyFont="1" applyFill="1" applyBorder="1" applyAlignment="1">
      <alignment horizontal="right" vertical="center" indent="1"/>
    </xf>
    <xf numFmtId="0" fontId="3" fillId="2" borderId="23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left" wrapText="1" indent="1"/>
    </xf>
    <xf numFmtId="4" fontId="3" fillId="2" borderId="23" xfId="1" applyNumberFormat="1" applyFont="1" applyFill="1" applyBorder="1" applyAlignment="1">
      <alignment horizontal="right" indent="1"/>
    </xf>
    <xf numFmtId="0" fontId="3" fillId="2" borderId="16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5" xfId="1" applyFont="1" applyFill="1" applyBorder="1" applyAlignment="1">
      <alignment wrapText="1"/>
    </xf>
    <xf numFmtId="4" fontId="3" fillId="2" borderId="1" xfId="1" applyNumberFormat="1" applyFont="1" applyFill="1" applyBorder="1"/>
    <xf numFmtId="4" fontId="3" fillId="2" borderId="16" xfId="1" applyNumberFormat="1" applyFont="1" applyFill="1" applyBorder="1" applyAlignment="1">
      <alignment horizontal="right" indent="1"/>
    </xf>
    <xf numFmtId="0" fontId="1" fillId="0" borderId="0" xfId="1" applyFont="1" applyFill="1" applyBorder="1"/>
    <xf numFmtId="4" fontId="1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wrapText="1"/>
    </xf>
    <xf numFmtId="4" fontId="10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center"/>
    </xf>
    <xf numFmtId="0" fontId="11" fillId="0" borderId="0" xfId="1" applyFont="1" applyFill="1" applyAlignment="1">
      <alignment horizontal="right" wrapText="1"/>
    </xf>
    <xf numFmtId="0" fontId="11" fillId="0" borderId="0" xfId="1" applyFont="1" applyFill="1"/>
    <xf numFmtId="4" fontId="11" fillId="0" borderId="0" xfId="1" applyNumberFormat="1" applyFont="1" applyFill="1" applyAlignment="1">
      <alignment horizontal="center"/>
    </xf>
    <xf numFmtId="0" fontId="11" fillId="0" borderId="0" xfId="1" applyFont="1" applyFill="1" applyAlignment="1">
      <alignment horizontal="right"/>
    </xf>
    <xf numFmtId="4" fontId="11" fillId="0" borderId="0" xfId="1" applyNumberFormat="1" applyFont="1" applyFill="1"/>
    <xf numFmtId="0" fontId="1" fillId="0" borderId="0" xfId="1" applyFont="1" applyFill="1" applyAlignment="1">
      <alignment wrapText="1"/>
    </xf>
    <xf numFmtId="4" fontId="1" fillId="0" borderId="0" xfId="1" applyNumberFormat="1" applyFont="1" applyFill="1" applyAlignment="1">
      <alignment horizontal="center"/>
    </xf>
  </cellXfs>
  <cellStyles count="3">
    <cellStyle name="Normal" xfId="0" builtinId="0"/>
    <cellStyle name="Normal_Presupuesto 2009_Lina" xfId="2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CI&#211;N%20PRESUPUESTOS/2022/INGRESOS%20Y%20GASTOS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22"/>
      <sheetName val="GASTOS 22-21"/>
      <sheetName val="RES. INGRESOS vinculado "/>
      <sheetName val="Ingresos organicas"/>
      <sheetName val="ingresos afectados "/>
      <sheetName val="Ingresos organicas (NC)"/>
      <sheetName val="ingresos 2022"/>
      <sheetName val="Fundaciones INGRESOS 22"/>
      <sheetName val="Fundaciones GASTOS 22"/>
      <sheetName val="Cánones OTT a 25_11_21; 14y30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4"/>
  <sheetViews>
    <sheetView tabSelected="1" zoomScaleNormal="100" zoomScaleSheetLayoutView="100" workbookViewId="0">
      <selection sqref="A1:F1"/>
    </sheetView>
  </sheetViews>
  <sheetFormatPr baseColWidth="10" defaultColWidth="9.36328125" defaultRowHeight="12.5" x14ac:dyDescent="0.25"/>
  <cols>
    <col min="1" max="2" width="8.6328125" style="3" customWidth="1"/>
    <col min="3" max="3" width="39" style="95" customWidth="1"/>
    <col min="4" max="4" width="10.6328125" style="3" customWidth="1"/>
    <col min="5" max="5" width="15" style="85" bestFit="1" customWidth="1"/>
    <col min="6" max="6" width="15.36328125" style="62" customWidth="1"/>
    <col min="7" max="7" width="15.453125" style="3" bestFit="1" customWidth="1"/>
    <col min="8" max="8" width="14.453125" style="3" bestFit="1" customWidth="1"/>
    <col min="9" max="9" width="63.36328125" style="3" bestFit="1" customWidth="1"/>
    <col min="10" max="10" width="10.08984375" style="45" bestFit="1" customWidth="1"/>
    <col min="11" max="16384" width="9.36328125" style="3"/>
  </cols>
  <sheetData>
    <row r="1" spans="1:6" ht="24" customHeight="1" x14ac:dyDescent="0.25">
      <c r="A1" s="1" t="s">
        <v>0</v>
      </c>
      <c r="B1" s="1"/>
      <c r="C1" s="1"/>
      <c r="D1" s="1"/>
      <c r="E1" s="2"/>
      <c r="F1" s="1"/>
    </row>
    <row r="2" spans="1:6" ht="39.65" customHeight="1" x14ac:dyDescent="0.2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5" t="s">
        <v>6</v>
      </c>
    </row>
    <row r="3" spans="1:6" ht="18.75" customHeight="1" x14ac:dyDescent="0.25">
      <c r="A3" s="9">
        <v>3</v>
      </c>
      <c r="B3" s="10"/>
      <c r="C3" s="11" t="s">
        <v>7</v>
      </c>
      <c r="D3" s="12" t="s">
        <v>8</v>
      </c>
      <c r="E3" s="13">
        <v>280500</v>
      </c>
      <c r="F3" s="14"/>
    </row>
    <row r="4" spans="1:6" ht="18.75" hidden="1" customHeight="1" x14ac:dyDescent="0.25">
      <c r="A4" s="9">
        <v>3</v>
      </c>
      <c r="B4" s="10"/>
      <c r="C4" s="11" t="s">
        <v>7</v>
      </c>
      <c r="D4" s="15" t="s">
        <v>9</v>
      </c>
      <c r="E4" s="13"/>
      <c r="F4" s="14"/>
    </row>
    <row r="5" spans="1:6" ht="18.75" customHeight="1" x14ac:dyDescent="0.25">
      <c r="A5" s="9">
        <v>3</v>
      </c>
      <c r="B5" s="10"/>
      <c r="C5" s="11" t="s">
        <v>7</v>
      </c>
      <c r="D5" s="15" t="s">
        <v>10</v>
      </c>
      <c r="E5" s="13">
        <v>30000</v>
      </c>
      <c r="F5" s="14"/>
    </row>
    <row r="6" spans="1:6" ht="18.75" customHeight="1" x14ac:dyDescent="0.25">
      <c r="A6" s="16">
        <v>3</v>
      </c>
      <c r="B6" s="17"/>
      <c r="C6" s="18" t="s">
        <v>7</v>
      </c>
      <c r="D6" s="19" t="s">
        <v>11</v>
      </c>
      <c r="E6" s="20">
        <v>7000</v>
      </c>
      <c r="F6" s="21">
        <f>SUM(E3:E6)</f>
        <v>317500</v>
      </c>
    </row>
    <row r="7" spans="1:6" ht="18.75" hidden="1" customHeight="1" x14ac:dyDescent="0.25">
      <c r="A7" s="22" t="s">
        <v>12</v>
      </c>
      <c r="B7" s="22"/>
      <c r="C7" s="23" t="s">
        <v>13</v>
      </c>
      <c r="D7" s="24" t="s">
        <v>8</v>
      </c>
      <c r="E7" s="25"/>
      <c r="F7" s="26"/>
    </row>
    <row r="8" spans="1:6" ht="18.75" customHeight="1" x14ac:dyDescent="0.25">
      <c r="A8" s="17" t="s">
        <v>14</v>
      </c>
      <c r="B8" s="17"/>
      <c r="C8" s="18" t="s">
        <v>15</v>
      </c>
      <c r="D8" s="19" t="s">
        <v>8</v>
      </c>
      <c r="E8" s="20">
        <v>5000</v>
      </c>
      <c r="F8" s="21">
        <f>SUM(E7:E8)</f>
        <v>5000</v>
      </c>
    </row>
    <row r="9" spans="1:6" ht="18.75" customHeight="1" x14ac:dyDescent="0.25">
      <c r="A9" s="9">
        <v>4</v>
      </c>
      <c r="B9" s="10"/>
      <c r="C9" s="11" t="s">
        <v>16</v>
      </c>
      <c r="D9" s="12" t="s">
        <v>8</v>
      </c>
      <c r="E9" s="13">
        <v>300000</v>
      </c>
      <c r="F9" s="14"/>
    </row>
    <row r="10" spans="1:6" ht="18.75" customHeight="1" x14ac:dyDescent="0.25">
      <c r="A10" s="9">
        <v>4</v>
      </c>
      <c r="B10" s="10"/>
      <c r="C10" s="11" t="s">
        <v>16</v>
      </c>
      <c r="D10" s="12" t="s">
        <v>9</v>
      </c>
      <c r="E10" s="13">
        <v>20000</v>
      </c>
      <c r="F10" s="14"/>
    </row>
    <row r="11" spans="1:6" ht="18.75" customHeight="1" x14ac:dyDescent="0.25">
      <c r="A11" s="9">
        <v>4</v>
      </c>
      <c r="B11" s="10"/>
      <c r="C11" s="11" t="s">
        <v>16</v>
      </c>
      <c r="D11" s="12" t="s">
        <v>11</v>
      </c>
      <c r="E11" s="13">
        <v>12000</v>
      </c>
      <c r="F11" s="14"/>
    </row>
    <row r="12" spans="1:6" ht="18.75" customHeight="1" x14ac:dyDescent="0.25">
      <c r="A12" s="9">
        <v>4</v>
      </c>
      <c r="B12" s="10"/>
      <c r="C12" s="11" t="s">
        <v>16</v>
      </c>
      <c r="D12" s="12" t="s">
        <v>17</v>
      </c>
      <c r="E12" s="13">
        <v>300000</v>
      </c>
      <c r="F12" s="14"/>
    </row>
    <row r="13" spans="1:6" ht="18.75" customHeight="1" x14ac:dyDescent="0.25">
      <c r="A13" s="16">
        <v>4</v>
      </c>
      <c r="B13" s="17"/>
      <c r="C13" s="18" t="s">
        <v>16</v>
      </c>
      <c r="D13" s="19" t="s">
        <v>18</v>
      </c>
      <c r="E13" s="20">
        <v>120000</v>
      </c>
      <c r="F13" s="21">
        <f>SUM(E9:E13)</f>
        <v>752000</v>
      </c>
    </row>
    <row r="14" spans="1:6" ht="18.75" customHeight="1" x14ac:dyDescent="0.25">
      <c r="A14" s="10" t="s">
        <v>19</v>
      </c>
      <c r="B14" s="10"/>
      <c r="C14" s="11" t="s">
        <v>20</v>
      </c>
      <c r="D14" s="15" t="s">
        <v>21</v>
      </c>
      <c r="E14" s="13">
        <v>3000</v>
      </c>
      <c r="F14" s="14"/>
    </row>
    <row r="15" spans="1:6" ht="18.75" customHeight="1" x14ac:dyDescent="0.25">
      <c r="A15" s="16" t="s">
        <v>19</v>
      </c>
      <c r="B15" s="17"/>
      <c r="C15" s="18" t="s">
        <v>20</v>
      </c>
      <c r="D15" s="19">
        <v>530</v>
      </c>
      <c r="E15" s="20">
        <v>3000</v>
      </c>
      <c r="F15" s="21">
        <f>SUM(E14:E15)</f>
        <v>6000</v>
      </c>
    </row>
    <row r="16" spans="1:6" ht="18.75" hidden="1" customHeight="1" x14ac:dyDescent="0.25">
      <c r="A16" s="17" t="s">
        <v>19</v>
      </c>
      <c r="B16" s="17"/>
      <c r="C16" s="18" t="s">
        <v>20</v>
      </c>
      <c r="D16" s="19" t="s">
        <v>22</v>
      </c>
      <c r="E16" s="20"/>
      <c r="F16" s="21"/>
    </row>
    <row r="17" spans="1:6" ht="18.75" hidden="1" customHeight="1" x14ac:dyDescent="0.25">
      <c r="A17" s="22" t="s">
        <v>23</v>
      </c>
      <c r="B17" s="22"/>
      <c r="C17" s="23" t="s">
        <v>24</v>
      </c>
      <c r="D17" s="24" t="s">
        <v>8</v>
      </c>
      <c r="E17" s="25"/>
      <c r="F17" s="26">
        <f>SUM(E17)</f>
        <v>0</v>
      </c>
    </row>
    <row r="18" spans="1:6" ht="18.75" hidden="1" customHeight="1" x14ac:dyDescent="0.25">
      <c r="A18" s="17" t="s">
        <v>25</v>
      </c>
      <c r="B18" s="17"/>
      <c r="C18" s="18" t="s">
        <v>26</v>
      </c>
      <c r="D18" s="19" t="s">
        <v>8</v>
      </c>
      <c r="E18" s="20"/>
      <c r="F18" s="21">
        <f>SUM(E18)</f>
        <v>0</v>
      </c>
    </row>
    <row r="19" spans="1:6" ht="18.75" customHeight="1" x14ac:dyDescent="0.25">
      <c r="A19" s="9">
        <v>5</v>
      </c>
      <c r="B19" s="10"/>
      <c r="C19" s="11" t="s">
        <v>27</v>
      </c>
      <c r="D19" s="12" t="s">
        <v>8</v>
      </c>
      <c r="E19" s="13">
        <v>100000</v>
      </c>
      <c r="F19" s="14"/>
    </row>
    <row r="20" spans="1:6" ht="18.75" customHeight="1" x14ac:dyDescent="0.25">
      <c r="A20" s="9">
        <v>5</v>
      </c>
      <c r="B20" s="10"/>
      <c r="C20" s="11" t="s">
        <v>27</v>
      </c>
      <c r="D20" s="12" t="s">
        <v>28</v>
      </c>
      <c r="E20" s="13">
        <v>3000</v>
      </c>
      <c r="F20" s="14"/>
    </row>
    <row r="21" spans="1:6" ht="18.75" customHeight="1" x14ac:dyDescent="0.25">
      <c r="A21" s="9">
        <v>5</v>
      </c>
      <c r="B21" s="10"/>
      <c r="C21" s="11" t="s">
        <v>27</v>
      </c>
      <c r="D21" s="12" t="s">
        <v>9</v>
      </c>
      <c r="E21" s="13">
        <v>25000</v>
      </c>
      <c r="F21" s="14"/>
    </row>
    <row r="22" spans="1:6" ht="18.75" customHeight="1" x14ac:dyDescent="0.25">
      <c r="A22" s="9">
        <v>5</v>
      </c>
      <c r="B22" s="10"/>
      <c r="C22" s="11" t="s">
        <v>27</v>
      </c>
      <c r="D22" s="12" t="s">
        <v>11</v>
      </c>
      <c r="E22" s="13">
        <v>20000</v>
      </c>
      <c r="F22" s="14"/>
    </row>
    <row r="23" spans="1:6" ht="18.75" customHeight="1" x14ac:dyDescent="0.25">
      <c r="A23" s="16">
        <v>5</v>
      </c>
      <c r="B23" s="17"/>
      <c r="C23" s="18" t="s">
        <v>27</v>
      </c>
      <c r="D23" s="19" t="s">
        <v>17</v>
      </c>
      <c r="E23" s="20">
        <v>50000</v>
      </c>
      <c r="F23" s="21">
        <f>SUM(E19:E23)</f>
        <v>198000</v>
      </c>
    </row>
    <row r="24" spans="1:6" ht="18.75" hidden="1" customHeight="1" x14ac:dyDescent="0.25">
      <c r="A24" s="27" t="s">
        <v>29</v>
      </c>
      <c r="B24" s="27"/>
      <c r="C24" s="28" t="s">
        <v>30</v>
      </c>
      <c r="D24" s="29" t="s">
        <v>8</v>
      </c>
      <c r="E24" s="30"/>
      <c r="F24" s="31">
        <f>SUM(E24)</f>
        <v>0</v>
      </c>
    </row>
    <row r="25" spans="1:6" ht="18.75" customHeight="1" x14ac:dyDescent="0.25">
      <c r="A25" s="9">
        <v>6</v>
      </c>
      <c r="B25" s="10"/>
      <c r="C25" s="11" t="s">
        <v>31</v>
      </c>
      <c r="D25" s="12" t="s">
        <v>8</v>
      </c>
      <c r="E25" s="13">
        <v>250000</v>
      </c>
      <c r="F25" s="14"/>
    </row>
    <row r="26" spans="1:6" ht="18.75" customHeight="1" x14ac:dyDescent="0.25">
      <c r="A26" s="9">
        <v>6</v>
      </c>
      <c r="B26" s="10"/>
      <c r="C26" s="11" t="s">
        <v>31</v>
      </c>
      <c r="D26" s="12" t="s">
        <v>9</v>
      </c>
      <c r="E26" s="13">
        <v>26000</v>
      </c>
      <c r="F26" s="14"/>
    </row>
    <row r="27" spans="1:6" ht="18.75" customHeight="1" x14ac:dyDescent="0.25">
      <c r="A27" s="9">
        <v>6</v>
      </c>
      <c r="B27" s="10"/>
      <c r="C27" s="11" t="s">
        <v>31</v>
      </c>
      <c r="D27" s="12" t="s">
        <v>11</v>
      </c>
      <c r="E27" s="13">
        <v>10000</v>
      </c>
      <c r="F27" s="14"/>
    </row>
    <row r="28" spans="1:6" ht="18.75" customHeight="1" x14ac:dyDescent="0.25">
      <c r="A28" s="16">
        <v>6</v>
      </c>
      <c r="B28" s="17"/>
      <c r="C28" s="18" t="s">
        <v>31</v>
      </c>
      <c r="D28" s="19" t="s">
        <v>17</v>
      </c>
      <c r="E28" s="20">
        <v>15000</v>
      </c>
      <c r="F28" s="21">
        <f>SUM(E25:E28)</f>
        <v>301000</v>
      </c>
    </row>
    <row r="29" spans="1:6" ht="18.75" customHeight="1" x14ac:dyDescent="0.25">
      <c r="A29" s="17" t="s">
        <v>32</v>
      </c>
      <c r="B29" s="17"/>
      <c r="C29" s="18" t="s">
        <v>33</v>
      </c>
      <c r="D29" s="19" t="s">
        <v>8</v>
      </c>
      <c r="E29" s="20">
        <v>6000</v>
      </c>
      <c r="F29" s="21">
        <f>SUM(E29:E29)</f>
        <v>6000</v>
      </c>
    </row>
    <row r="30" spans="1:6" ht="18.75" customHeight="1" x14ac:dyDescent="0.25">
      <c r="A30" s="9">
        <v>8</v>
      </c>
      <c r="B30" s="10"/>
      <c r="C30" s="11" t="s">
        <v>34</v>
      </c>
      <c r="D30" s="12" t="s">
        <v>8</v>
      </c>
      <c r="E30" s="13">
        <v>26000</v>
      </c>
      <c r="F30" s="14"/>
    </row>
    <row r="31" spans="1:6" ht="18.75" customHeight="1" x14ac:dyDescent="0.25">
      <c r="A31" s="9">
        <v>8</v>
      </c>
      <c r="B31" s="10"/>
      <c r="C31" s="11" t="s">
        <v>34</v>
      </c>
      <c r="D31" s="12" t="s">
        <v>9</v>
      </c>
      <c r="E31" s="13">
        <v>13500</v>
      </c>
      <c r="F31" s="14"/>
    </row>
    <row r="32" spans="1:6" ht="18.75" customHeight="1" x14ac:dyDescent="0.25">
      <c r="A32" s="9">
        <v>8</v>
      </c>
      <c r="B32" s="10"/>
      <c r="C32" s="11" t="s">
        <v>34</v>
      </c>
      <c r="D32" s="15" t="s">
        <v>35</v>
      </c>
      <c r="E32" s="13">
        <v>2000</v>
      </c>
      <c r="F32" s="14"/>
    </row>
    <row r="33" spans="1:6" ht="18.75" customHeight="1" x14ac:dyDescent="0.25">
      <c r="A33" s="9">
        <v>8</v>
      </c>
      <c r="B33" s="10"/>
      <c r="C33" s="11" t="s">
        <v>34</v>
      </c>
      <c r="D33" s="15" t="s">
        <v>11</v>
      </c>
      <c r="E33" s="13">
        <v>4000</v>
      </c>
      <c r="F33" s="14"/>
    </row>
    <row r="34" spans="1:6" ht="18.75" customHeight="1" x14ac:dyDescent="0.25">
      <c r="A34" s="16">
        <v>8</v>
      </c>
      <c r="B34" s="17"/>
      <c r="C34" s="18" t="s">
        <v>34</v>
      </c>
      <c r="D34" s="19" t="s">
        <v>17</v>
      </c>
      <c r="E34" s="20">
        <v>11500</v>
      </c>
      <c r="F34" s="21">
        <f>SUM(E30:E34)</f>
        <v>57000</v>
      </c>
    </row>
    <row r="35" spans="1:6" ht="18.75" customHeight="1" x14ac:dyDescent="0.25">
      <c r="A35" s="9">
        <v>9</v>
      </c>
      <c r="B35" s="10"/>
      <c r="C35" s="11" t="s">
        <v>36</v>
      </c>
      <c r="D35" s="12" t="s">
        <v>8</v>
      </c>
      <c r="E35" s="13">
        <v>620000</v>
      </c>
      <c r="F35" s="14"/>
    </row>
    <row r="36" spans="1:6" ht="18.75" customHeight="1" x14ac:dyDescent="0.25">
      <c r="A36" s="9">
        <v>9</v>
      </c>
      <c r="B36" s="10"/>
      <c r="C36" s="11" t="s">
        <v>36</v>
      </c>
      <c r="D36" s="12" t="s">
        <v>9</v>
      </c>
      <c r="E36" s="13">
        <v>25000</v>
      </c>
      <c r="F36" s="14"/>
    </row>
    <row r="37" spans="1:6" ht="18.75" customHeight="1" x14ac:dyDescent="0.25">
      <c r="A37" s="9">
        <v>9</v>
      </c>
      <c r="B37" s="10"/>
      <c r="C37" s="11" t="s">
        <v>36</v>
      </c>
      <c r="D37" s="12" t="s">
        <v>11</v>
      </c>
      <c r="E37" s="13">
        <v>20000</v>
      </c>
      <c r="F37" s="32"/>
    </row>
    <row r="38" spans="1:6" ht="18.75" customHeight="1" x14ac:dyDescent="0.25">
      <c r="A38" s="9">
        <v>9</v>
      </c>
      <c r="B38" s="10"/>
      <c r="C38" s="11" t="s">
        <v>36</v>
      </c>
      <c r="D38" s="12" t="s">
        <v>37</v>
      </c>
      <c r="E38" s="13">
        <v>10000</v>
      </c>
      <c r="F38" s="32"/>
    </row>
    <row r="39" spans="1:6" ht="18.75" customHeight="1" x14ac:dyDescent="0.25">
      <c r="A39" s="9">
        <v>9</v>
      </c>
      <c r="B39" s="10"/>
      <c r="C39" s="11" t="s">
        <v>36</v>
      </c>
      <c r="D39" s="12" t="s">
        <v>17</v>
      </c>
      <c r="E39" s="13">
        <v>42000</v>
      </c>
      <c r="F39" s="32"/>
    </row>
    <row r="40" spans="1:6" ht="18.75" customHeight="1" x14ac:dyDescent="0.25">
      <c r="A40" s="16">
        <v>9</v>
      </c>
      <c r="B40" s="17"/>
      <c r="C40" s="18" t="s">
        <v>36</v>
      </c>
      <c r="D40" s="19" t="s">
        <v>18</v>
      </c>
      <c r="E40" s="20">
        <v>35000</v>
      </c>
      <c r="F40" s="21">
        <f>SUM(E35:E40)</f>
        <v>752000</v>
      </c>
    </row>
    <row r="41" spans="1:6" ht="28.25" customHeight="1" x14ac:dyDescent="0.25">
      <c r="A41" s="17" t="s">
        <v>38</v>
      </c>
      <c r="B41" s="17"/>
      <c r="C41" s="18" t="s">
        <v>39</v>
      </c>
      <c r="D41" s="19" t="s">
        <v>8</v>
      </c>
      <c r="E41" s="20">
        <v>3000</v>
      </c>
      <c r="F41" s="21">
        <f>SUM(E41:E41)</f>
        <v>3000</v>
      </c>
    </row>
    <row r="42" spans="1:6" ht="18.75" customHeight="1" x14ac:dyDescent="0.25">
      <c r="A42" s="10">
        <v>10</v>
      </c>
      <c r="B42" s="10"/>
      <c r="C42" s="11" t="s">
        <v>40</v>
      </c>
      <c r="D42" s="12" t="s">
        <v>8</v>
      </c>
      <c r="E42" s="13">
        <v>450000</v>
      </c>
      <c r="F42" s="14"/>
    </row>
    <row r="43" spans="1:6" ht="18.75" customHeight="1" x14ac:dyDescent="0.25">
      <c r="A43" s="10">
        <v>10</v>
      </c>
      <c r="B43" s="10"/>
      <c r="C43" s="11" t="s">
        <v>40</v>
      </c>
      <c r="D43" s="12" t="s">
        <v>9</v>
      </c>
      <c r="E43" s="13">
        <v>20000</v>
      </c>
      <c r="F43" s="14"/>
    </row>
    <row r="44" spans="1:6" ht="18.75" hidden="1" customHeight="1" x14ac:dyDescent="0.25">
      <c r="A44" s="10">
        <v>10</v>
      </c>
      <c r="B44" s="10"/>
      <c r="C44" s="11" t="s">
        <v>40</v>
      </c>
      <c r="D44" s="12" t="s">
        <v>41</v>
      </c>
      <c r="E44" s="13"/>
      <c r="F44" s="14"/>
    </row>
    <row r="45" spans="1:6" ht="18.75" customHeight="1" x14ac:dyDescent="0.25">
      <c r="A45" s="10">
        <v>10</v>
      </c>
      <c r="B45" s="10"/>
      <c r="C45" s="11" t="s">
        <v>40</v>
      </c>
      <c r="D45" s="12" t="s">
        <v>10</v>
      </c>
      <c r="E45" s="13">
        <v>20000</v>
      </c>
      <c r="F45" s="14"/>
    </row>
    <row r="46" spans="1:6" ht="18.75" customHeight="1" x14ac:dyDescent="0.25">
      <c r="A46" s="10">
        <v>10</v>
      </c>
      <c r="B46" s="10"/>
      <c r="C46" s="11" t="s">
        <v>40</v>
      </c>
      <c r="D46" s="12" t="s">
        <v>11</v>
      </c>
      <c r="E46" s="13">
        <v>25000</v>
      </c>
      <c r="F46" s="14"/>
    </row>
    <row r="47" spans="1:6" ht="18.75" customHeight="1" x14ac:dyDescent="0.25">
      <c r="A47" s="10">
        <v>10</v>
      </c>
      <c r="B47" s="10"/>
      <c r="C47" s="11" t="s">
        <v>40</v>
      </c>
      <c r="D47" s="12" t="s">
        <v>42</v>
      </c>
      <c r="E47" s="13">
        <v>10000</v>
      </c>
      <c r="F47" s="14"/>
    </row>
    <row r="48" spans="1:6" ht="18.75" customHeight="1" x14ac:dyDescent="0.25">
      <c r="A48" s="33">
        <v>10</v>
      </c>
      <c r="B48" s="33"/>
      <c r="C48" s="34" t="s">
        <v>40</v>
      </c>
      <c r="D48" s="35" t="s">
        <v>17</v>
      </c>
      <c r="E48" s="36">
        <v>7000</v>
      </c>
      <c r="F48" s="37">
        <f>SUM(E42:E48)</f>
        <v>532000</v>
      </c>
    </row>
    <row r="49" spans="1:6" ht="18.75" hidden="1" customHeight="1" x14ac:dyDescent="0.25">
      <c r="A49" s="38">
        <v>10</v>
      </c>
      <c r="B49" s="39"/>
      <c r="C49" s="40" t="s">
        <v>40</v>
      </c>
      <c r="D49" s="41" t="s">
        <v>18</v>
      </c>
      <c r="E49" s="42"/>
      <c r="F49" s="43"/>
    </row>
    <row r="50" spans="1:6" ht="18.75" customHeight="1" x14ac:dyDescent="0.25">
      <c r="A50" s="10" t="s">
        <v>43</v>
      </c>
      <c r="B50" s="10"/>
      <c r="C50" s="11" t="s">
        <v>44</v>
      </c>
      <c r="D50" s="12" t="s">
        <v>8</v>
      </c>
      <c r="E50" s="13">
        <v>8000</v>
      </c>
      <c r="F50" s="14"/>
    </row>
    <row r="51" spans="1:6" ht="18.75" customHeight="1" x14ac:dyDescent="0.25">
      <c r="A51" s="17" t="s">
        <v>45</v>
      </c>
      <c r="B51" s="17"/>
      <c r="C51" s="18" t="s">
        <v>46</v>
      </c>
      <c r="D51" s="19" t="s">
        <v>8</v>
      </c>
      <c r="E51" s="20">
        <v>21000</v>
      </c>
      <c r="F51" s="21">
        <f>SUM(E50:E51)</f>
        <v>29000</v>
      </c>
    </row>
    <row r="52" spans="1:6" ht="18.75" customHeight="1" x14ac:dyDescent="0.25">
      <c r="A52" s="10">
        <v>13</v>
      </c>
      <c r="B52" s="10"/>
      <c r="C52" s="11" t="s">
        <v>47</v>
      </c>
      <c r="D52" s="12" t="s">
        <v>8</v>
      </c>
      <c r="E52" s="13">
        <v>88000</v>
      </c>
      <c r="F52" s="14"/>
    </row>
    <row r="53" spans="1:6" ht="18.75" customHeight="1" x14ac:dyDescent="0.25">
      <c r="A53" s="10">
        <v>13</v>
      </c>
      <c r="B53" s="10"/>
      <c r="C53" s="11" t="s">
        <v>47</v>
      </c>
      <c r="D53" s="12" t="s">
        <v>9</v>
      </c>
      <c r="E53" s="13">
        <v>40000</v>
      </c>
      <c r="F53" s="14"/>
    </row>
    <row r="54" spans="1:6" ht="18.75" customHeight="1" x14ac:dyDescent="0.25">
      <c r="A54" s="10">
        <v>13</v>
      </c>
      <c r="B54" s="10"/>
      <c r="C54" s="11" t="s">
        <v>47</v>
      </c>
      <c r="D54" s="12" t="s">
        <v>11</v>
      </c>
      <c r="E54" s="13">
        <v>35000</v>
      </c>
      <c r="F54" s="14"/>
    </row>
    <row r="55" spans="1:6" ht="18.75" customHeight="1" x14ac:dyDescent="0.25">
      <c r="A55" s="17">
        <v>13</v>
      </c>
      <c r="B55" s="17"/>
      <c r="C55" s="18" t="s">
        <v>47</v>
      </c>
      <c r="D55" s="19" t="s">
        <v>17</v>
      </c>
      <c r="E55" s="20">
        <v>40000</v>
      </c>
      <c r="F55" s="21">
        <f>SUM(E52:E55)</f>
        <v>203000</v>
      </c>
    </row>
    <row r="56" spans="1:6" ht="18.75" customHeight="1" x14ac:dyDescent="0.25">
      <c r="A56" s="17" t="s">
        <v>48</v>
      </c>
      <c r="B56" s="17"/>
      <c r="C56" s="18" t="s">
        <v>49</v>
      </c>
      <c r="D56" s="19" t="s">
        <v>50</v>
      </c>
      <c r="E56" s="20">
        <v>22703.47</v>
      </c>
      <c r="F56" s="21">
        <f>SUM(E56:E56)</f>
        <v>22703.47</v>
      </c>
    </row>
    <row r="57" spans="1:6" ht="18.75" customHeight="1" x14ac:dyDescent="0.25">
      <c r="A57" s="10" t="s">
        <v>51</v>
      </c>
      <c r="B57" s="10"/>
      <c r="C57" s="11" t="s">
        <v>52</v>
      </c>
      <c r="D57" s="12" t="s">
        <v>8</v>
      </c>
      <c r="E57" s="13">
        <v>10000</v>
      </c>
      <c r="F57" s="14"/>
    </row>
    <row r="58" spans="1:6" ht="18.75" customHeight="1" x14ac:dyDescent="0.25">
      <c r="A58" s="17" t="s">
        <v>53</v>
      </c>
      <c r="B58" s="17"/>
      <c r="C58" s="18" t="s">
        <v>54</v>
      </c>
      <c r="D58" s="19" t="s">
        <v>8</v>
      </c>
      <c r="E58" s="20">
        <v>3000</v>
      </c>
      <c r="F58" s="21">
        <f>SUM(E57:E58)</f>
        <v>13000</v>
      </c>
    </row>
    <row r="59" spans="1:6" ht="18.75" customHeight="1" x14ac:dyDescent="0.25">
      <c r="A59" s="10">
        <v>14</v>
      </c>
      <c r="B59" s="10"/>
      <c r="C59" s="11" t="s">
        <v>55</v>
      </c>
      <c r="D59" s="12" t="s">
        <v>8</v>
      </c>
      <c r="E59" s="13">
        <v>890000</v>
      </c>
      <c r="F59" s="14"/>
    </row>
    <row r="60" spans="1:6" ht="18.75" customHeight="1" x14ac:dyDescent="0.25">
      <c r="A60" s="10">
        <v>14</v>
      </c>
      <c r="B60" s="10"/>
      <c r="C60" s="11" t="s">
        <v>55</v>
      </c>
      <c r="D60" s="12" t="s">
        <v>9</v>
      </c>
      <c r="E60" s="13">
        <v>60000</v>
      </c>
      <c r="F60" s="14"/>
    </row>
    <row r="61" spans="1:6" ht="18.75" customHeight="1" x14ac:dyDescent="0.25">
      <c r="A61" s="10">
        <v>14</v>
      </c>
      <c r="B61" s="10"/>
      <c r="C61" s="11" t="s">
        <v>55</v>
      </c>
      <c r="D61" s="12" t="s">
        <v>56</v>
      </c>
      <c r="E61" s="13">
        <v>150000</v>
      </c>
      <c r="F61" s="14"/>
    </row>
    <row r="62" spans="1:6" ht="18.75" customHeight="1" x14ac:dyDescent="0.25">
      <c r="A62" s="10">
        <v>14</v>
      </c>
      <c r="B62" s="10"/>
      <c r="C62" s="11" t="s">
        <v>55</v>
      </c>
      <c r="D62" s="12" t="s">
        <v>35</v>
      </c>
      <c r="E62" s="13">
        <v>10000</v>
      </c>
      <c r="F62" s="14"/>
    </row>
    <row r="63" spans="1:6" ht="18.75" customHeight="1" x14ac:dyDescent="0.25">
      <c r="A63" s="10">
        <v>14</v>
      </c>
      <c r="B63" s="10"/>
      <c r="C63" s="11" t="s">
        <v>55</v>
      </c>
      <c r="D63" s="12" t="s">
        <v>11</v>
      </c>
      <c r="E63" s="13">
        <v>15000</v>
      </c>
      <c r="F63" s="14"/>
    </row>
    <row r="64" spans="1:6" ht="18.75" customHeight="1" x14ac:dyDescent="0.25">
      <c r="A64" s="17">
        <v>14</v>
      </c>
      <c r="B64" s="17"/>
      <c r="C64" s="18" t="s">
        <v>55</v>
      </c>
      <c r="D64" s="19" t="s">
        <v>17</v>
      </c>
      <c r="E64" s="20">
        <v>40000</v>
      </c>
      <c r="F64" s="21">
        <f>SUM(E59:E64)</f>
        <v>1165000</v>
      </c>
    </row>
    <row r="65" spans="1:8" ht="18.75" customHeight="1" x14ac:dyDescent="0.25">
      <c r="A65" s="27" t="s">
        <v>57</v>
      </c>
      <c r="B65" s="27"/>
      <c r="C65" s="28" t="s">
        <v>58</v>
      </c>
      <c r="D65" s="29" t="s">
        <v>8</v>
      </c>
      <c r="E65" s="30">
        <v>19000</v>
      </c>
      <c r="F65" s="31">
        <f>SUM(E65:E65)</f>
        <v>19000</v>
      </c>
    </row>
    <row r="66" spans="1:8" ht="18.75" customHeight="1" x14ac:dyDescent="0.25">
      <c r="A66" s="22" t="s">
        <v>59</v>
      </c>
      <c r="B66" s="22"/>
      <c r="C66" s="23" t="s">
        <v>60</v>
      </c>
      <c r="D66" s="24" t="s">
        <v>8</v>
      </c>
      <c r="E66" s="25">
        <v>15000</v>
      </c>
      <c r="F66" s="26"/>
    </row>
    <row r="67" spans="1:8" ht="18.75" customHeight="1" x14ac:dyDescent="0.25">
      <c r="A67" s="10" t="s">
        <v>61</v>
      </c>
      <c r="B67" s="10"/>
      <c r="C67" s="11" t="s">
        <v>62</v>
      </c>
      <c r="D67" s="12" t="s">
        <v>8</v>
      </c>
      <c r="E67" s="13">
        <v>5000</v>
      </c>
      <c r="F67" s="14"/>
    </row>
    <row r="68" spans="1:8" ht="18.75" customHeight="1" x14ac:dyDescent="0.25">
      <c r="A68" s="10" t="s">
        <v>63</v>
      </c>
      <c r="B68" s="10"/>
      <c r="C68" s="11" t="s">
        <v>64</v>
      </c>
      <c r="D68" s="12" t="s">
        <v>8</v>
      </c>
      <c r="E68" s="13">
        <v>6000</v>
      </c>
      <c r="F68" s="14"/>
    </row>
    <row r="69" spans="1:8" ht="18.75" customHeight="1" x14ac:dyDescent="0.25">
      <c r="A69" s="10" t="s">
        <v>65</v>
      </c>
      <c r="B69" s="10"/>
      <c r="C69" s="11" t="s">
        <v>66</v>
      </c>
      <c r="D69" s="12" t="s">
        <v>8</v>
      </c>
      <c r="E69" s="13">
        <v>5000</v>
      </c>
      <c r="F69" s="14"/>
    </row>
    <row r="70" spans="1:8" ht="28.25" customHeight="1" x14ac:dyDescent="0.25">
      <c r="A70" s="17" t="s">
        <v>67</v>
      </c>
      <c r="B70" s="17"/>
      <c r="C70" s="18" t="s">
        <v>68</v>
      </c>
      <c r="D70" s="19" t="s">
        <v>8</v>
      </c>
      <c r="E70" s="20">
        <v>15000</v>
      </c>
      <c r="F70" s="21">
        <f>SUM(E66:E70)</f>
        <v>46000</v>
      </c>
      <c r="G70" s="44"/>
      <c r="H70" s="44"/>
    </row>
    <row r="71" spans="1:8" ht="18.75" customHeight="1" x14ac:dyDescent="0.25">
      <c r="A71" s="10">
        <v>15</v>
      </c>
      <c r="B71" s="10"/>
      <c r="C71" s="11" t="s">
        <v>69</v>
      </c>
      <c r="D71" s="12" t="s">
        <v>8</v>
      </c>
      <c r="E71" s="13">
        <v>280000</v>
      </c>
      <c r="F71" s="14"/>
    </row>
    <row r="72" spans="1:8" ht="18.75" customHeight="1" x14ac:dyDescent="0.25">
      <c r="A72" s="10">
        <v>15</v>
      </c>
      <c r="B72" s="10"/>
      <c r="C72" s="11" t="s">
        <v>69</v>
      </c>
      <c r="D72" s="12" t="s">
        <v>9</v>
      </c>
      <c r="E72" s="13">
        <v>22000</v>
      </c>
      <c r="F72" s="14"/>
    </row>
    <row r="73" spans="1:8" ht="18.75" customHeight="1" x14ac:dyDescent="0.25">
      <c r="A73" s="10">
        <v>15</v>
      </c>
      <c r="B73" s="10"/>
      <c r="C73" s="11" t="s">
        <v>69</v>
      </c>
      <c r="D73" s="12" t="s">
        <v>10</v>
      </c>
      <c r="E73" s="13">
        <v>8000</v>
      </c>
      <c r="F73" s="14"/>
    </row>
    <row r="74" spans="1:8" ht="18.75" customHeight="1" x14ac:dyDescent="0.25">
      <c r="A74" s="10">
        <v>15</v>
      </c>
      <c r="B74" s="10"/>
      <c r="C74" s="11" t="s">
        <v>69</v>
      </c>
      <c r="D74" s="12" t="s">
        <v>11</v>
      </c>
      <c r="E74" s="13">
        <v>10000</v>
      </c>
      <c r="F74" s="14"/>
    </row>
    <row r="75" spans="1:8" ht="18.75" customHeight="1" x14ac:dyDescent="0.25">
      <c r="A75" s="10">
        <v>15</v>
      </c>
      <c r="B75" s="10"/>
      <c r="C75" s="18" t="s">
        <v>69</v>
      </c>
      <c r="D75" s="19" t="s">
        <v>17</v>
      </c>
      <c r="E75" s="20">
        <v>30000</v>
      </c>
      <c r="F75" s="21">
        <f>SUM(E71:E75)</f>
        <v>350000</v>
      </c>
    </row>
    <row r="76" spans="1:8" ht="18.75" customHeight="1" x14ac:dyDescent="0.25">
      <c r="A76" s="27" t="s">
        <v>70</v>
      </c>
      <c r="B76" s="27"/>
      <c r="C76" s="28" t="s">
        <v>71</v>
      </c>
      <c r="D76" s="29" t="s">
        <v>8</v>
      </c>
      <c r="E76" s="30">
        <v>300</v>
      </c>
      <c r="F76" s="31">
        <f>SUM(E76:E76)</f>
        <v>300</v>
      </c>
    </row>
    <row r="77" spans="1:8" ht="18.75" hidden="1" customHeight="1" x14ac:dyDescent="0.25">
      <c r="A77" s="10" t="s">
        <v>72</v>
      </c>
      <c r="B77" s="10"/>
      <c r="C77" s="11" t="s">
        <v>73</v>
      </c>
      <c r="D77" s="12" t="s">
        <v>8</v>
      </c>
      <c r="E77" s="13"/>
      <c r="F77" s="14"/>
      <c r="H77" s="45"/>
    </row>
    <row r="78" spans="1:8" ht="18.75" customHeight="1" x14ac:dyDescent="0.25">
      <c r="A78" s="10" t="s">
        <v>74</v>
      </c>
      <c r="B78" s="10"/>
      <c r="C78" s="11" t="s">
        <v>75</v>
      </c>
      <c r="D78" s="12" t="s">
        <v>76</v>
      </c>
      <c r="E78" s="13">
        <v>10000</v>
      </c>
      <c r="F78" s="14"/>
      <c r="H78" s="45"/>
    </row>
    <row r="79" spans="1:8" ht="18.75" customHeight="1" x14ac:dyDescent="0.25">
      <c r="A79" s="10" t="s">
        <v>74</v>
      </c>
      <c r="B79" s="10"/>
      <c r="C79" s="11" t="s">
        <v>75</v>
      </c>
      <c r="D79" s="12" t="s">
        <v>77</v>
      </c>
      <c r="E79" s="13">
        <v>276000</v>
      </c>
      <c r="F79" s="14"/>
      <c r="H79" s="45"/>
    </row>
    <row r="80" spans="1:8" ht="18.75" hidden="1" customHeight="1" x14ac:dyDescent="0.25">
      <c r="A80" s="10" t="s">
        <v>74</v>
      </c>
      <c r="B80" s="10"/>
      <c r="C80" s="11" t="s">
        <v>78</v>
      </c>
      <c r="D80" s="12" t="s">
        <v>79</v>
      </c>
      <c r="E80" s="13"/>
      <c r="F80" s="14"/>
      <c r="G80" s="45"/>
      <c r="H80" s="45"/>
    </row>
    <row r="81" spans="1:8" ht="18.75" customHeight="1" x14ac:dyDescent="0.25">
      <c r="A81" s="10" t="s">
        <v>74</v>
      </c>
      <c r="B81" s="10"/>
      <c r="C81" s="11" t="s">
        <v>78</v>
      </c>
      <c r="D81" s="12" t="s">
        <v>8</v>
      </c>
      <c r="E81" s="13">
        <v>2100000</v>
      </c>
      <c r="F81" s="14"/>
      <c r="G81" s="45"/>
      <c r="H81" s="45"/>
    </row>
    <row r="82" spans="1:8" ht="18.75" customHeight="1" x14ac:dyDescent="0.25">
      <c r="A82" s="10" t="s">
        <v>74</v>
      </c>
      <c r="B82" s="10"/>
      <c r="C82" s="11" t="s">
        <v>78</v>
      </c>
      <c r="D82" s="12" t="s">
        <v>80</v>
      </c>
      <c r="E82" s="13">
        <v>16040200</v>
      </c>
      <c r="F82" s="14"/>
      <c r="G82" s="45"/>
    </row>
    <row r="83" spans="1:8" ht="18.75" customHeight="1" x14ac:dyDescent="0.25">
      <c r="A83" s="10" t="s">
        <v>74</v>
      </c>
      <c r="B83" s="10"/>
      <c r="C83" s="11" t="str">
        <f>C82</f>
        <v>OTT</v>
      </c>
      <c r="D83" s="12" t="s">
        <v>81</v>
      </c>
      <c r="E83" s="13">
        <v>710000</v>
      </c>
      <c r="F83" s="14"/>
    </row>
    <row r="84" spans="1:8" ht="18.75" customHeight="1" x14ac:dyDescent="0.25">
      <c r="A84" s="10" t="s">
        <v>74</v>
      </c>
      <c r="B84" s="10"/>
      <c r="C84" s="11" t="str">
        <f>C83</f>
        <v>OTT</v>
      </c>
      <c r="D84" s="12" t="s">
        <v>82</v>
      </c>
      <c r="E84" s="13">
        <v>620000</v>
      </c>
      <c r="F84" s="14"/>
    </row>
    <row r="85" spans="1:8" ht="18.75" hidden="1" customHeight="1" x14ac:dyDescent="0.25">
      <c r="A85" s="10" t="s">
        <v>74</v>
      </c>
      <c r="B85" s="10"/>
      <c r="C85" s="11" t="s">
        <v>78</v>
      </c>
      <c r="D85" s="12" t="s">
        <v>37</v>
      </c>
      <c r="E85" s="13"/>
      <c r="F85" s="14"/>
    </row>
    <row r="86" spans="1:8" ht="18.75" hidden="1" customHeight="1" x14ac:dyDescent="0.25">
      <c r="A86" s="10" t="s">
        <v>74</v>
      </c>
      <c r="B86" s="10"/>
      <c r="C86" s="11" t="s">
        <v>78</v>
      </c>
      <c r="D86" s="12">
        <v>380</v>
      </c>
      <c r="E86" s="13"/>
      <c r="F86" s="14"/>
    </row>
    <row r="87" spans="1:8" ht="18.75" hidden="1" customHeight="1" x14ac:dyDescent="0.25">
      <c r="A87" s="10" t="s">
        <v>74</v>
      </c>
      <c r="B87" s="10"/>
      <c r="C87" s="11" t="s">
        <v>78</v>
      </c>
      <c r="D87" s="12" t="s">
        <v>11</v>
      </c>
      <c r="E87" s="13"/>
      <c r="F87" s="14"/>
    </row>
    <row r="88" spans="1:8" ht="18.75" hidden="1" customHeight="1" x14ac:dyDescent="0.25">
      <c r="A88" s="10" t="s">
        <v>74</v>
      </c>
      <c r="B88" s="10"/>
      <c r="C88" s="11" t="s">
        <v>78</v>
      </c>
      <c r="D88" s="12" t="s">
        <v>83</v>
      </c>
      <c r="E88" s="13"/>
      <c r="F88" s="14"/>
    </row>
    <row r="89" spans="1:8" ht="18.75" hidden="1" customHeight="1" x14ac:dyDescent="0.25">
      <c r="A89" s="10" t="s">
        <v>74</v>
      </c>
      <c r="B89" s="10"/>
      <c r="C89" s="11" t="s">
        <v>78</v>
      </c>
      <c r="D89" s="12" t="s">
        <v>37</v>
      </c>
      <c r="E89" s="13"/>
      <c r="F89" s="14"/>
    </row>
    <row r="90" spans="1:8" ht="18.75" hidden="1" customHeight="1" x14ac:dyDescent="0.25">
      <c r="A90" s="10" t="s">
        <v>74</v>
      </c>
      <c r="B90" s="10" t="s">
        <v>84</v>
      </c>
      <c r="C90" s="11" t="s">
        <v>75</v>
      </c>
      <c r="D90" s="12" t="s">
        <v>85</v>
      </c>
      <c r="E90" s="13"/>
      <c r="F90" s="14"/>
    </row>
    <row r="91" spans="1:8" ht="18.75" hidden="1" customHeight="1" x14ac:dyDescent="0.25">
      <c r="A91" s="10" t="s">
        <v>74</v>
      </c>
      <c r="B91" s="10" t="s">
        <v>84</v>
      </c>
      <c r="C91" s="11" t="s">
        <v>86</v>
      </c>
      <c r="D91" s="12" t="s">
        <v>87</v>
      </c>
      <c r="E91" s="13"/>
      <c r="F91" s="14"/>
    </row>
    <row r="92" spans="1:8" ht="18.75" customHeight="1" x14ac:dyDescent="0.25">
      <c r="A92" s="10" t="s">
        <v>74</v>
      </c>
      <c r="B92" s="10" t="s">
        <v>84</v>
      </c>
      <c r="C92" s="11" t="s">
        <v>88</v>
      </c>
      <c r="D92" s="12" t="s">
        <v>87</v>
      </c>
      <c r="E92" s="13">
        <v>135333</v>
      </c>
      <c r="F92" s="14"/>
    </row>
    <row r="93" spans="1:8" ht="18.75" customHeight="1" x14ac:dyDescent="0.25">
      <c r="A93" s="10" t="s">
        <v>74</v>
      </c>
      <c r="B93" s="10" t="s">
        <v>84</v>
      </c>
      <c r="C93" s="11" t="s">
        <v>78</v>
      </c>
      <c r="D93" s="12" t="s">
        <v>89</v>
      </c>
      <c r="E93" s="13">
        <v>500000</v>
      </c>
      <c r="F93" s="14"/>
    </row>
    <row r="94" spans="1:8" ht="18.75" hidden="1" customHeight="1" x14ac:dyDescent="0.25">
      <c r="A94" s="10" t="s">
        <v>74</v>
      </c>
      <c r="B94" s="10" t="s">
        <v>84</v>
      </c>
      <c r="C94" s="11" t="s">
        <v>75</v>
      </c>
      <c r="D94" s="12" t="s">
        <v>90</v>
      </c>
      <c r="E94" s="13"/>
      <c r="F94" s="14"/>
    </row>
    <row r="95" spans="1:8" ht="18.75" hidden="1" customHeight="1" x14ac:dyDescent="0.25">
      <c r="A95" s="10" t="s">
        <v>74</v>
      </c>
      <c r="B95" s="10"/>
      <c r="C95" s="11" t="s">
        <v>78</v>
      </c>
      <c r="D95" s="12" t="s">
        <v>91</v>
      </c>
      <c r="E95" s="13"/>
      <c r="F95" s="14"/>
    </row>
    <row r="96" spans="1:8" ht="18.75" customHeight="1" x14ac:dyDescent="0.25">
      <c r="A96" s="10" t="s">
        <v>74</v>
      </c>
      <c r="B96" s="10" t="s">
        <v>84</v>
      </c>
      <c r="C96" s="11" t="s">
        <v>75</v>
      </c>
      <c r="D96" s="12" t="s">
        <v>90</v>
      </c>
      <c r="E96" s="13">
        <v>950000</v>
      </c>
      <c r="F96" s="46"/>
      <c r="G96" s="45"/>
    </row>
    <row r="97" spans="1:7" ht="18.75" hidden="1" customHeight="1" x14ac:dyDescent="0.25">
      <c r="A97" s="10" t="s">
        <v>74</v>
      </c>
      <c r="B97" s="10" t="s">
        <v>84</v>
      </c>
      <c r="C97" s="11" t="s">
        <v>92</v>
      </c>
      <c r="D97" s="12" t="s">
        <v>42</v>
      </c>
      <c r="E97" s="13"/>
      <c r="F97" s="14"/>
      <c r="G97" s="45"/>
    </row>
    <row r="98" spans="1:7" ht="18.75" hidden="1" customHeight="1" x14ac:dyDescent="0.25">
      <c r="A98" s="10" t="s">
        <v>74</v>
      </c>
      <c r="B98" s="10" t="s">
        <v>84</v>
      </c>
      <c r="C98" s="11" t="s">
        <v>75</v>
      </c>
      <c r="D98" s="12" t="s">
        <v>93</v>
      </c>
      <c r="E98" s="13"/>
      <c r="F98" s="14"/>
      <c r="G98" s="45"/>
    </row>
    <row r="99" spans="1:7" ht="18.75" hidden="1" customHeight="1" x14ac:dyDescent="0.25">
      <c r="A99" s="10" t="s">
        <v>74</v>
      </c>
      <c r="B99" s="10" t="s">
        <v>84</v>
      </c>
      <c r="C99" s="11" t="s">
        <v>78</v>
      </c>
      <c r="D99" s="12" t="s">
        <v>94</v>
      </c>
      <c r="E99" s="13"/>
      <c r="F99" s="14"/>
    </row>
    <row r="100" spans="1:7" ht="18.75" customHeight="1" x14ac:dyDescent="0.25">
      <c r="A100" s="10" t="s">
        <v>74</v>
      </c>
      <c r="B100" s="10" t="s">
        <v>84</v>
      </c>
      <c r="C100" s="11" t="s">
        <v>75</v>
      </c>
      <c r="D100" s="12" t="s">
        <v>95</v>
      </c>
      <c r="E100" s="13">
        <v>140000</v>
      </c>
      <c r="F100" s="14"/>
    </row>
    <row r="101" spans="1:7" ht="18.75" customHeight="1" x14ac:dyDescent="0.25">
      <c r="A101" s="10" t="s">
        <v>74</v>
      </c>
      <c r="B101" s="10" t="s">
        <v>84</v>
      </c>
      <c r="C101" s="11" t="s">
        <v>75</v>
      </c>
      <c r="D101" s="12" t="s">
        <v>96</v>
      </c>
      <c r="E101" s="13">
        <v>55000</v>
      </c>
      <c r="F101" s="14"/>
    </row>
    <row r="102" spans="1:7" ht="18.75" customHeight="1" x14ac:dyDescent="0.25">
      <c r="A102" s="10" t="s">
        <v>74</v>
      </c>
      <c r="B102" s="10" t="s">
        <v>84</v>
      </c>
      <c r="C102" s="11" t="str">
        <f>C94</f>
        <v xml:space="preserve">OTT </v>
      </c>
      <c r="D102" s="12" t="s">
        <v>97</v>
      </c>
      <c r="E102" s="13">
        <v>1100000</v>
      </c>
      <c r="F102" s="10"/>
    </row>
    <row r="103" spans="1:7" ht="18.75" customHeight="1" x14ac:dyDescent="0.25">
      <c r="A103" s="33" t="s">
        <v>74</v>
      </c>
      <c r="B103" s="33" t="s">
        <v>84</v>
      </c>
      <c r="C103" s="34" t="s">
        <v>78</v>
      </c>
      <c r="D103" s="35" t="s">
        <v>98</v>
      </c>
      <c r="E103" s="36">
        <v>800000</v>
      </c>
      <c r="F103" s="37"/>
    </row>
    <row r="104" spans="1:7" ht="18.75" customHeight="1" x14ac:dyDescent="0.25">
      <c r="A104" s="10" t="s">
        <v>74</v>
      </c>
      <c r="B104" s="10" t="s">
        <v>84</v>
      </c>
      <c r="C104" s="11" t="s">
        <v>78</v>
      </c>
      <c r="D104" s="12" t="s">
        <v>99</v>
      </c>
      <c r="E104" s="13">
        <v>50000</v>
      </c>
      <c r="F104" s="14"/>
    </row>
    <row r="105" spans="1:7" ht="18.75" customHeight="1" x14ac:dyDescent="0.25">
      <c r="A105" s="10" t="s">
        <v>74</v>
      </c>
      <c r="B105" s="10" t="s">
        <v>84</v>
      </c>
      <c r="C105" s="11" t="s">
        <v>78</v>
      </c>
      <c r="D105" s="12" t="s">
        <v>100</v>
      </c>
      <c r="E105" s="13">
        <v>230000</v>
      </c>
      <c r="F105" s="14"/>
    </row>
    <row r="106" spans="1:7" ht="18.75" hidden="1" customHeight="1" x14ac:dyDescent="0.25">
      <c r="A106" s="10" t="s">
        <v>74</v>
      </c>
      <c r="B106" s="10" t="s">
        <v>84</v>
      </c>
      <c r="C106" s="11" t="s">
        <v>78</v>
      </c>
      <c r="D106" s="12" t="s">
        <v>101</v>
      </c>
      <c r="E106" s="13"/>
      <c r="F106" s="14"/>
    </row>
    <row r="107" spans="1:7" ht="18.75" hidden="1" customHeight="1" x14ac:dyDescent="0.25">
      <c r="A107" s="10" t="s">
        <v>74</v>
      </c>
      <c r="B107" s="10" t="s">
        <v>84</v>
      </c>
      <c r="C107" s="11" t="s">
        <v>78</v>
      </c>
      <c r="D107" s="12" t="s">
        <v>102</v>
      </c>
      <c r="E107" s="13"/>
      <c r="F107" s="14"/>
    </row>
    <row r="108" spans="1:7" ht="18.75" hidden="1" customHeight="1" x14ac:dyDescent="0.25">
      <c r="A108" s="10" t="s">
        <v>74</v>
      </c>
      <c r="B108" s="10" t="s">
        <v>84</v>
      </c>
      <c r="C108" s="11" t="s">
        <v>78</v>
      </c>
      <c r="D108" s="12" t="s">
        <v>103</v>
      </c>
      <c r="E108" s="13"/>
      <c r="F108" s="14"/>
    </row>
    <row r="109" spans="1:7" ht="18.75" customHeight="1" x14ac:dyDescent="0.25">
      <c r="A109" s="10" t="s">
        <v>74</v>
      </c>
      <c r="B109" s="10" t="s">
        <v>84</v>
      </c>
      <c r="C109" s="11" t="s">
        <v>78</v>
      </c>
      <c r="D109" s="12" t="s">
        <v>104</v>
      </c>
      <c r="E109" s="13">
        <v>400000</v>
      </c>
      <c r="F109" s="14"/>
      <c r="G109" s="45"/>
    </row>
    <row r="110" spans="1:7" ht="18.75" hidden="1" customHeight="1" x14ac:dyDescent="0.25">
      <c r="A110" s="10" t="s">
        <v>74</v>
      </c>
      <c r="B110" s="10" t="s">
        <v>84</v>
      </c>
      <c r="C110" s="11" t="s">
        <v>78</v>
      </c>
      <c r="D110" s="12" t="s">
        <v>105</v>
      </c>
      <c r="E110" s="13"/>
      <c r="F110" s="14"/>
    </row>
    <row r="111" spans="1:7" ht="18.75" customHeight="1" x14ac:dyDescent="0.25">
      <c r="A111" s="10" t="s">
        <v>74</v>
      </c>
      <c r="B111" s="10" t="s">
        <v>84</v>
      </c>
      <c r="C111" s="11" t="s">
        <v>78</v>
      </c>
      <c r="D111" s="12" t="s">
        <v>106</v>
      </c>
      <c r="E111" s="13">
        <v>2000000</v>
      </c>
      <c r="F111" s="14"/>
    </row>
    <row r="112" spans="1:7" ht="18.75" hidden="1" customHeight="1" x14ac:dyDescent="0.25">
      <c r="A112" s="10" t="s">
        <v>74</v>
      </c>
      <c r="B112" s="10" t="s">
        <v>84</v>
      </c>
      <c r="C112" s="11" t="s">
        <v>78</v>
      </c>
      <c r="D112" s="12" t="s">
        <v>107</v>
      </c>
      <c r="E112" s="13"/>
      <c r="F112" s="14"/>
    </row>
    <row r="113" spans="1:7" ht="18.75" customHeight="1" x14ac:dyDescent="0.25">
      <c r="A113" s="10" t="s">
        <v>74</v>
      </c>
      <c r="B113" s="10" t="s">
        <v>84</v>
      </c>
      <c r="C113" s="11" t="s">
        <v>78</v>
      </c>
      <c r="D113" s="12" t="s">
        <v>108</v>
      </c>
      <c r="E113" s="13">
        <v>3533632</v>
      </c>
      <c r="F113" s="14"/>
    </row>
    <row r="114" spans="1:7" ht="18.75" customHeight="1" x14ac:dyDescent="0.25">
      <c r="A114" s="10" t="s">
        <v>74</v>
      </c>
      <c r="B114" s="10" t="s">
        <v>84</v>
      </c>
      <c r="C114" s="11" t="s">
        <v>78</v>
      </c>
      <c r="D114" s="12" t="s">
        <v>109</v>
      </c>
      <c r="E114" s="13">
        <v>43000</v>
      </c>
      <c r="F114" s="14"/>
    </row>
    <row r="115" spans="1:7" ht="18.75" customHeight="1" x14ac:dyDescent="0.25">
      <c r="A115" s="10" t="s">
        <v>74</v>
      </c>
      <c r="B115" s="10" t="s">
        <v>84</v>
      </c>
      <c r="C115" s="11" t="s">
        <v>78</v>
      </c>
      <c r="D115" s="12" t="s">
        <v>110</v>
      </c>
      <c r="E115" s="13">
        <v>11500000</v>
      </c>
      <c r="F115" s="14"/>
    </row>
    <row r="116" spans="1:7" ht="18.75" hidden="1" customHeight="1" x14ac:dyDescent="0.25">
      <c r="A116" s="10" t="s">
        <v>74</v>
      </c>
      <c r="B116" s="10" t="s">
        <v>84</v>
      </c>
      <c r="C116" s="11" t="s">
        <v>111</v>
      </c>
      <c r="D116" s="12" t="s">
        <v>110</v>
      </c>
      <c r="E116" s="13"/>
      <c r="F116" s="14"/>
    </row>
    <row r="117" spans="1:7" ht="18.75" customHeight="1" x14ac:dyDescent="0.25">
      <c r="A117" s="10" t="s">
        <v>74</v>
      </c>
      <c r="B117" s="10" t="s">
        <v>84</v>
      </c>
      <c r="C117" s="11" t="s">
        <v>112</v>
      </c>
      <c r="D117" s="12" t="s">
        <v>110</v>
      </c>
      <c r="E117" s="13">
        <v>2160827.64</v>
      </c>
      <c r="F117" s="14"/>
    </row>
    <row r="118" spans="1:7" ht="18.75" customHeight="1" x14ac:dyDescent="0.25">
      <c r="A118" s="10" t="s">
        <v>74</v>
      </c>
      <c r="B118" s="10" t="s">
        <v>84</v>
      </c>
      <c r="C118" s="11" t="s">
        <v>78</v>
      </c>
      <c r="D118" s="12" t="s">
        <v>113</v>
      </c>
      <c r="E118" s="13">
        <v>5432537.8899999997</v>
      </c>
      <c r="F118" s="14"/>
    </row>
    <row r="119" spans="1:7" ht="18.75" customHeight="1" x14ac:dyDescent="0.25">
      <c r="A119" s="10" t="s">
        <v>74</v>
      </c>
      <c r="B119" s="10" t="s">
        <v>84</v>
      </c>
      <c r="C119" s="11" t="s">
        <v>114</v>
      </c>
      <c r="D119" s="12" t="s">
        <v>113</v>
      </c>
      <c r="E119" s="13">
        <v>798277</v>
      </c>
      <c r="F119" s="14"/>
      <c r="G119" s="45"/>
    </row>
    <row r="120" spans="1:7" ht="18.75" hidden="1" customHeight="1" x14ac:dyDescent="0.25">
      <c r="A120" s="10" t="s">
        <v>74</v>
      </c>
      <c r="B120" s="10" t="s">
        <v>84</v>
      </c>
      <c r="C120" s="11" t="s">
        <v>115</v>
      </c>
      <c r="D120" s="12" t="s">
        <v>113</v>
      </c>
      <c r="E120" s="13"/>
      <c r="F120" s="14"/>
    </row>
    <row r="121" spans="1:7" ht="18.75" hidden="1" customHeight="1" x14ac:dyDescent="0.25">
      <c r="A121" s="10" t="s">
        <v>74</v>
      </c>
      <c r="B121" s="10" t="s">
        <v>84</v>
      </c>
      <c r="C121" s="11" t="s">
        <v>78</v>
      </c>
      <c r="D121" s="12" t="s">
        <v>116</v>
      </c>
      <c r="E121" s="13"/>
      <c r="F121" s="14"/>
    </row>
    <row r="122" spans="1:7" ht="18.75" customHeight="1" x14ac:dyDescent="0.25">
      <c r="A122" s="10" t="s">
        <v>74</v>
      </c>
      <c r="B122" s="10" t="s">
        <v>84</v>
      </c>
      <c r="C122" s="11" t="s">
        <v>78</v>
      </c>
      <c r="D122" s="12" t="s">
        <v>117</v>
      </c>
      <c r="E122" s="13">
        <v>100000</v>
      </c>
      <c r="F122" s="14"/>
    </row>
    <row r="123" spans="1:7" ht="18.75" hidden="1" customHeight="1" x14ac:dyDescent="0.25">
      <c r="A123" s="10" t="s">
        <v>74</v>
      </c>
      <c r="B123" s="10" t="s">
        <v>84</v>
      </c>
      <c r="C123" s="11" t="s">
        <v>78</v>
      </c>
      <c r="D123" s="12" t="s">
        <v>118</v>
      </c>
      <c r="E123" s="13"/>
      <c r="F123" s="14"/>
    </row>
    <row r="124" spans="1:7" ht="18.75" hidden="1" customHeight="1" x14ac:dyDescent="0.25">
      <c r="A124" s="10" t="s">
        <v>74</v>
      </c>
      <c r="B124" s="10" t="s">
        <v>84</v>
      </c>
      <c r="C124" s="11" t="s">
        <v>78</v>
      </c>
      <c r="D124" s="12" t="s">
        <v>119</v>
      </c>
      <c r="E124" s="13"/>
      <c r="F124" s="14"/>
    </row>
    <row r="125" spans="1:7" ht="18.75" hidden="1" customHeight="1" x14ac:dyDescent="0.25">
      <c r="A125" s="10" t="s">
        <v>74</v>
      </c>
      <c r="B125" s="10" t="s">
        <v>84</v>
      </c>
      <c r="C125" s="11" t="s">
        <v>78</v>
      </c>
      <c r="D125" s="12" t="s">
        <v>120</v>
      </c>
      <c r="E125" s="13"/>
      <c r="F125" s="14"/>
    </row>
    <row r="126" spans="1:7" ht="18.75" customHeight="1" x14ac:dyDescent="0.25">
      <c r="A126" s="10" t="s">
        <v>74</v>
      </c>
      <c r="B126" s="10" t="s">
        <v>84</v>
      </c>
      <c r="C126" s="11" t="s">
        <v>78</v>
      </c>
      <c r="D126" s="12" t="s">
        <v>121</v>
      </c>
      <c r="E126" s="13">
        <v>300000</v>
      </c>
      <c r="F126" s="14"/>
    </row>
    <row r="127" spans="1:7" ht="18.75" hidden="1" customHeight="1" x14ac:dyDescent="0.25">
      <c r="A127" s="10" t="s">
        <v>74</v>
      </c>
      <c r="B127" s="10" t="s">
        <v>84</v>
      </c>
      <c r="C127" s="11" t="s">
        <v>78</v>
      </c>
      <c r="D127" s="12" t="s">
        <v>122</v>
      </c>
      <c r="E127" s="13"/>
      <c r="F127" s="14"/>
    </row>
    <row r="128" spans="1:7" ht="18.75" customHeight="1" x14ac:dyDescent="0.25">
      <c r="A128" s="10" t="s">
        <v>74</v>
      </c>
      <c r="B128" s="10" t="s">
        <v>84</v>
      </c>
      <c r="C128" s="11" t="s">
        <v>78</v>
      </c>
      <c r="D128" s="12" t="s">
        <v>123</v>
      </c>
      <c r="E128" s="13">
        <v>2000000</v>
      </c>
      <c r="F128" s="14"/>
    </row>
    <row r="129" spans="1:8" ht="18.75" hidden="1" customHeight="1" x14ac:dyDescent="0.25">
      <c r="A129" s="10" t="s">
        <v>74</v>
      </c>
      <c r="B129" s="10" t="s">
        <v>84</v>
      </c>
      <c r="C129" s="11" t="s">
        <v>78</v>
      </c>
      <c r="D129" s="12" t="s">
        <v>124</v>
      </c>
      <c r="E129" s="13"/>
      <c r="F129" s="14"/>
    </row>
    <row r="130" spans="1:8" ht="18.75" customHeight="1" x14ac:dyDescent="0.25">
      <c r="A130" s="10" t="s">
        <v>74</v>
      </c>
      <c r="B130" s="10" t="s">
        <v>84</v>
      </c>
      <c r="C130" s="11" t="s">
        <v>78</v>
      </c>
      <c r="D130" s="12" t="s">
        <v>125</v>
      </c>
      <c r="E130" s="13">
        <v>13000000</v>
      </c>
      <c r="F130" s="14"/>
    </row>
    <row r="131" spans="1:8" ht="18.75" customHeight="1" x14ac:dyDescent="0.25">
      <c r="A131" s="10" t="s">
        <v>74</v>
      </c>
      <c r="B131" s="10" t="s">
        <v>84</v>
      </c>
      <c r="C131" s="11" t="s">
        <v>78</v>
      </c>
      <c r="D131" s="12" t="s">
        <v>126</v>
      </c>
      <c r="E131" s="13">
        <v>1187012.32</v>
      </c>
      <c r="F131" s="14"/>
      <c r="G131" s="44"/>
      <c r="H131" s="44"/>
    </row>
    <row r="132" spans="1:8" ht="18.75" customHeight="1" x14ac:dyDescent="0.25">
      <c r="A132" s="10" t="s">
        <v>74</v>
      </c>
      <c r="B132" s="10" t="s">
        <v>84</v>
      </c>
      <c r="C132" s="11" t="s">
        <v>86</v>
      </c>
      <c r="D132" s="12" t="s">
        <v>127</v>
      </c>
      <c r="E132" s="13">
        <v>721133</v>
      </c>
      <c r="F132" s="14"/>
      <c r="G132" s="44"/>
      <c r="H132" s="44"/>
    </row>
    <row r="133" spans="1:8" ht="18.75" customHeight="1" x14ac:dyDescent="0.25">
      <c r="A133" s="17" t="s">
        <v>74</v>
      </c>
      <c r="B133" s="17" t="s">
        <v>84</v>
      </c>
      <c r="C133" s="18" t="s">
        <v>88</v>
      </c>
      <c r="D133" s="19" t="s">
        <v>127</v>
      </c>
      <c r="E133" s="20">
        <v>770506</v>
      </c>
      <c r="F133" s="21">
        <f>SUM(E77:E133)</f>
        <v>67663458.849999994</v>
      </c>
      <c r="G133" s="44"/>
      <c r="H133" s="44"/>
    </row>
    <row r="134" spans="1:8" ht="28.25" customHeight="1" x14ac:dyDescent="0.25">
      <c r="A134" s="10" t="s">
        <v>128</v>
      </c>
      <c r="B134" s="10"/>
      <c r="C134" s="11" t="s">
        <v>129</v>
      </c>
      <c r="D134" s="12" t="s">
        <v>28</v>
      </c>
      <c r="E134" s="13">
        <v>50000</v>
      </c>
      <c r="F134" s="14"/>
    </row>
    <row r="135" spans="1:8" ht="28.25" customHeight="1" x14ac:dyDescent="0.25">
      <c r="A135" s="10" t="s">
        <v>128</v>
      </c>
      <c r="B135" s="10"/>
      <c r="C135" s="11" t="s">
        <v>129</v>
      </c>
      <c r="D135" s="12" t="s">
        <v>130</v>
      </c>
      <c r="E135" s="13">
        <v>20000</v>
      </c>
      <c r="F135" s="14"/>
    </row>
    <row r="136" spans="1:8" ht="28.25" customHeight="1" x14ac:dyDescent="0.25">
      <c r="A136" s="10" t="s">
        <v>131</v>
      </c>
      <c r="B136" s="10"/>
      <c r="C136" s="11" t="s">
        <v>129</v>
      </c>
      <c r="D136" s="12" t="s">
        <v>132</v>
      </c>
      <c r="E136" s="13">
        <v>1050000</v>
      </c>
      <c r="F136" s="14"/>
    </row>
    <row r="137" spans="1:8" ht="28.25" customHeight="1" x14ac:dyDescent="0.25">
      <c r="A137" s="17" t="s">
        <v>133</v>
      </c>
      <c r="B137" s="17" t="s">
        <v>84</v>
      </c>
      <c r="C137" s="18" t="s">
        <v>129</v>
      </c>
      <c r="D137" s="19" t="s">
        <v>42</v>
      </c>
      <c r="E137" s="20">
        <v>79000</v>
      </c>
      <c r="F137" s="21">
        <f>SUM(E134:E137)</f>
        <v>1199000</v>
      </c>
      <c r="G137" s="44"/>
      <c r="H137" s="44"/>
    </row>
    <row r="138" spans="1:8" ht="28.25" customHeight="1" x14ac:dyDescent="0.25">
      <c r="A138" s="10" t="s">
        <v>134</v>
      </c>
      <c r="B138" s="10" t="s">
        <v>84</v>
      </c>
      <c r="C138" s="11" t="s">
        <v>135</v>
      </c>
      <c r="D138" s="12" t="s">
        <v>79</v>
      </c>
      <c r="E138" s="13">
        <v>631600</v>
      </c>
      <c r="F138" s="14"/>
    </row>
    <row r="139" spans="1:8" ht="18.75" hidden="1" customHeight="1" x14ac:dyDescent="0.25">
      <c r="A139" s="10" t="s">
        <v>134</v>
      </c>
      <c r="B139" s="10" t="s">
        <v>84</v>
      </c>
      <c r="C139" s="11" t="s">
        <v>135</v>
      </c>
      <c r="D139" s="12" t="s">
        <v>136</v>
      </c>
      <c r="E139" s="13"/>
      <c r="F139" s="14"/>
    </row>
    <row r="140" spans="1:8" ht="28.25" customHeight="1" x14ac:dyDescent="0.25">
      <c r="A140" s="17" t="s">
        <v>134</v>
      </c>
      <c r="B140" s="17" t="s">
        <v>84</v>
      </c>
      <c r="C140" s="18" t="s">
        <v>135</v>
      </c>
      <c r="D140" s="19" t="s">
        <v>137</v>
      </c>
      <c r="E140" s="20">
        <v>469000</v>
      </c>
      <c r="F140" s="21">
        <f>SUM(E138:E140)</f>
        <v>1100600</v>
      </c>
      <c r="G140" s="44"/>
      <c r="H140" s="44"/>
    </row>
    <row r="141" spans="1:8" ht="18.75" customHeight="1" x14ac:dyDescent="0.25">
      <c r="A141" s="10" t="s">
        <v>138</v>
      </c>
      <c r="B141" s="10" t="s">
        <v>84</v>
      </c>
      <c r="C141" s="11" t="s">
        <v>139</v>
      </c>
      <c r="D141" s="12" t="s">
        <v>140</v>
      </c>
      <c r="E141" s="13">
        <v>16667</v>
      </c>
      <c r="F141" s="14"/>
    </row>
    <row r="142" spans="1:8" ht="18.75" customHeight="1" x14ac:dyDescent="0.25">
      <c r="A142" s="10" t="s">
        <v>141</v>
      </c>
      <c r="B142" s="10" t="s">
        <v>84</v>
      </c>
      <c r="C142" s="11" t="s">
        <v>139</v>
      </c>
      <c r="D142" s="12" t="s">
        <v>42</v>
      </c>
      <c r="E142" s="13">
        <v>95000</v>
      </c>
      <c r="F142" s="14"/>
    </row>
    <row r="143" spans="1:8" ht="18.75" hidden="1" customHeight="1" x14ac:dyDescent="0.25">
      <c r="A143" s="10" t="s">
        <v>141</v>
      </c>
      <c r="B143" s="10" t="s">
        <v>84</v>
      </c>
      <c r="C143" s="11" t="s">
        <v>139</v>
      </c>
      <c r="D143" s="12" t="s">
        <v>99</v>
      </c>
      <c r="E143" s="13"/>
      <c r="F143" s="14"/>
    </row>
    <row r="144" spans="1:8" ht="18.75" customHeight="1" x14ac:dyDescent="0.25">
      <c r="A144" s="10" t="s">
        <v>142</v>
      </c>
      <c r="B144" s="10" t="s">
        <v>84</v>
      </c>
      <c r="C144" s="11" t="s">
        <v>139</v>
      </c>
      <c r="D144" s="12" t="s">
        <v>87</v>
      </c>
      <c r="E144" s="13">
        <f>266000+80000</f>
        <v>346000</v>
      </c>
      <c r="F144" s="14"/>
    </row>
    <row r="145" spans="1:9" ht="18.75" customHeight="1" x14ac:dyDescent="0.25">
      <c r="A145" s="10" t="s">
        <v>142</v>
      </c>
      <c r="B145" s="10" t="s">
        <v>84</v>
      </c>
      <c r="C145" s="11" t="s">
        <v>139</v>
      </c>
      <c r="D145" s="12" t="s">
        <v>143</v>
      </c>
      <c r="E145" s="13">
        <f>4500000+48000</f>
        <v>4548000</v>
      </c>
      <c r="F145" s="14"/>
    </row>
    <row r="146" spans="1:9" ht="18.75" customHeight="1" x14ac:dyDescent="0.25">
      <c r="A146" s="33" t="s">
        <v>142</v>
      </c>
      <c r="B146" s="33" t="s">
        <v>84</v>
      </c>
      <c r="C146" s="34" t="s">
        <v>139</v>
      </c>
      <c r="D146" s="35" t="s">
        <v>42</v>
      </c>
      <c r="E146" s="36">
        <v>80000</v>
      </c>
      <c r="F146" s="37">
        <f>SUM(E141:E146)</f>
        <v>5085667</v>
      </c>
      <c r="G146" s="45"/>
    </row>
    <row r="147" spans="1:9" ht="18.75" customHeight="1" x14ac:dyDescent="0.25">
      <c r="A147" s="10">
        <v>30</v>
      </c>
      <c r="B147" s="10"/>
      <c r="C147" s="11" t="s">
        <v>144</v>
      </c>
      <c r="D147" s="12" t="s">
        <v>145</v>
      </c>
      <c r="E147" s="13">
        <v>50889906.789999999</v>
      </c>
      <c r="F147" s="14"/>
    </row>
    <row r="148" spans="1:9" ht="18.75" customHeight="1" x14ac:dyDescent="0.25">
      <c r="A148" s="10">
        <v>30</v>
      </c>
      <c r="B148" s="10"/>
      <c r="C148" s="11" t="s">
        <v>144</v>
      </c>
      <c r="D148" s="12" t="s">
        <v>146</v>
      </c>
      <c r="E148" s="13">
        <v>758716</v>
      </c>
      <c r="F148" s="14"/>
      <c r="G148" s="47"/>
    </row>
    <row r="149" spans="1:9" ht="18.75" hidden="1" customHeight="1" x14ac:dyDescent="0.25">
      <c r="A149" s="10">
        <f>A148</f>
        <v>30</v>
      </c>
      <c r="B149" s="10"/>
      <c r="C149" s="11" t="s">
        <v>144</v>
      </c>
      <c r="D149" s="12" t="s">
        <v>147</v>
      </c>
      <c r="E149" s="13"/>
      <c r="F149" s="14"/>
      <c r="I149" s="45"/>
    </row>
    <row r="150" spans="1:9" ht="18.75" customHeight="1" x14ac:dyDescent="0.25">
      <c r="A150" s="10">
        <v>30</v>
      </c>
      <c r="B150" s="10"/>
      <c r="C150" s="11" t="s">
        <v>144</v>
      </c>
      <c r="D150" s="12" t="s">
        <v>148</v>
      </c>
      <c r="E150" s="13">
        <v>160000</v>
      </c>
      <c r="F150" s="14"/>
      <c r="G150" s="48"/>
    </row>
    <row r="151" spans="1:9" ht="18.75" hidden="1" customHeight="1" x14ac:dyDescent="0.25">
      <c r="A151" s="10">
        <v>30</v>
      </c>
      <c r="B151" s="10"/>
      <c r="C151" s="11" t="s">
        <v>144</v>
      </c>
      <c r="D151" s="12" t="s">
        <v>149</v>
      </c>
      <c r="E151" s="13"/>
      <c r="F151" s="14"/>
      <c r="G151" s="47"/>
    </row>
    <row r="152" spans="1:9" ht="18.75" customHeight="1" x14ac:dyDescent="0.25">
      <c r="A152" s="10">
        <v>30</v>
      </c>
      <c r="B152" s="10"/>
      <c r="C152" s="11" t="s">
        <v>144</v>
      </c>
      <c r="D152" s="12" t="s">
        <v>150</v>
      </c>
      <c r="E152" s="13">
        <v>1050000</v>
      </c>
      <c r="F152" s="14"/>
      <c r="G152" s="47"/>
    </row>
    <row r="153" spans="1:9" ht="18.75" customHeight="1" x14ac:dyDescent="0.25">
      <c r="A153" s="10">
        <v>30</v>
      </c>
      <c r="B153" s="10"/>
      <c r="C153" s="11" t="s">
        <v>144</v>
      </c>
      <c r="D153" s="12" t="s">
        <v>151</v>
      </c>
      <c r="E153" s="13">
        <v>300000</v>
      </c>
      <c r="F153" s="14"/>
      <c r="G153" s="47"/>
    </row>
    <row r="154" spans="1:9" ht="18.75" customHeight="1" x14ac:dyDescent="0.25">
      <c r="A154" s="10">
        <v>30</v>
      </c>
      <c r="B154" s="10"/>
      <c r="C154" s="11" t="s">
        <v>144</v>
      </c>
      <c r="D154" s="12" t="s">
        <v>152</v>
      </c>
      <c r="E154" s="13">
        <v>11376898.4</v>
      </c>
      <c r="F154" s="14"/>
      <c r="G154" s="47"/>
      <c r="I154" s="45"/>
    </row>
    <row r="155" spans="1:9" ht="18.75" hidden="1" customHeight="1" x14ac:dyDescent="0.25">
      <c r="A155" s="10">
        <v>30</v>
      </c>
      <c r="B155" s="10"/>
      <c r="C155" s="11" t="s">
        <v>144</v>
      </c>
      <c r="D155" s="12" t="s">
        <v>153</v>
      </c>
      <c r="E155" s="13"/>
      <c r="F155" s="14"/>
      <c r="G155" s="47"/>
      <c r="I155" s="45"/>
    </row>
    <row r="156" spans="1:9" ht="18.75" customHeight="1" x14ac:dyDescent="0.25">
      <c r="A156" s="10">
        <v>30</v>
      </c>
      <c r="B156" s="10"/>
      <c r="C156" s="11" t="s">
        <v>144</v>
      </c>
      <c r="D156" s="12" t="s">
        <v>154</v>
      </c>
      <c r="E156" s="13">
        <v>185000</v>
      </c>
      <c r="F156" s="14"/>
      <c r="G156" s="47"/>
      <c r="I156" s="45"/>
    </row>
    <row r="157" spans="1:9" ht="18.75" hidden="1" customHeight="1" x14ac:dyDescent="0.25">
      <c r="A157" s="10">
        <v>30</v>
      </c>
      <c r="B157" s="10"/>
      <c r="C157" s="11" t="s">
        <v>144</v>
      </c>
      <c r="D157" s="12" t="s">
        <v>76</v>
      </c>
      <c r="E157" s="13"/>
      <c r="F157" s="14"/>
      <c r="G157" s="47"/>
      <c r="I157" s="45"/>
    </row>
    <row r="158" spans="1:9" ht="18.75" hidden="1" customHeight="1" x14ac:dyDescent="0.25">
      <c r="A158" s="10">
        <v>30</v>
      </c>
      <c r="B158" s="10"/>
      <c r="C158" s="11" t="s">
        <v>144</v>
      </c>
      <c r="D158" s="12" t="s">
        <v>155</v>
      </c>
      <c r="E158" s="13"/>
      <c r="F158" s="14"/>
      <c r="G158" s="47"/>
      <c r="I158" s="45"/>
    </row>
    <row r="159" spans="1:9" ht="18.75" customHeight="1" x14ac:dyDescent="0.25">
      <c r="A159" s="10">
        <v>30</v>
      </c>
      <c r="B159" s="10"/>
      <c r="C159" s="11" t="s">
        <v>144</v>
      </c>
      <c r="D159" s="12" t="s">
        <v>156</v>
      </c>
      <c r="E159" s="13">
        <v>152000</v>
      </c>
      <c r="F159" s="14"/>
      <c r="I159" s="45"/>
    </row>
    <row r="160" spans="1:9" ht="18.75" customHeight="1" x14ac:dyDescent="0.25">
      <c r="A160" s="10">
        <v>30</v>
      </c>
      <c r="B160" s="10"/>
      <c r="C160" s="11" t="s">
        <v>144</v>
      </c>
      <c r="D160" s="12" t="s">
        <v>79</v>
      </c>
      <c r="E160" s="13">
        <v>183715.85</v>
      </c>
      <c r="F160" s="14"/>
      <c r="I160" s="45"/>
    </row>
    <row r="161" spans="1:9" ht="18.75" customHeight="1" x14ac:dyDescent="0.25">
      <c r="A161" s="33">
        <v>30</v>
      </c>
      <c r="B161" s="33"/>
      <c r="C161" s="34" t="s">
        <v>144</v>
      </c>
      <c r="D161" s="35" t="s">
        <v>157</v>
      </c>
      <c r="E161" s="36">
        <v>50000</v>
      </c>
      <c r="F161" s="37"/>
      <c r="I161" s="45"/>
    </row>
    <row r="162" spans="1:9" ht="18.75" customHeight="1" x14ac:dyDescent="0.25">
      <c r="A162" s="10">
        <v>30</v>
      </c>
      <c r="B162" s="10"/>
      <c r="C162" s="11" t="s">
        <v>144</v>
      </c>
      <c r="D162" s="12" t="s">
        <v>158</v>
      </c>
      <c r="E162" s="13">
        <v>50000</v>
      </c>
      <c r="F162" s="14"/>
      <c r="I162" s="45"/>
    </row>
    <row r="163" spans="1:9" ht="18.75" customHeight="1" x14ac:dyDescent="0.25">
      <c r="A163" s="10">
        <v>30</v>
      </c>
      <c r="B163" s="10"/>
      <c r="C163" s="11" t="s">
        <v>144</v>
      </c>
      <c r="D163" s="12" t="s">
        <v>159</v>
      </c>
      <c r="E163" s="13">
        <v>700</v>
      </c>
      <c r="F163" s="14"/>
      <c r="I163" s="45"/>
    </row>
    <row r="164" spans="1:9" ht="18.75" hidden="1" customHeight="1" x14ac:dyDescent="0.25">
      <c r="A164" s="10">
        <v>30</v>
      </c>
      <c r="B164" s="10"/>
      <c r="C164" s="11" t="s">
        <v>144</v>
      </c>
      <c r="D164" s="12" t="s">
        <v>9</v>
      </c>
      <c r="E164" s="13"/>
      <c r="F164" s="14"/>
      <c r="I164" s="45"/>
    </row>
    <row r="165" spans="1:9" ht="18.75" hidden="1" customHeight="1" x14ac:dyDescent="0.25">
      <c r="A165" s="10">
        <v>30</v>
      </c>
      <c r="B165" s="10"/>
      <c r="C165" s="11" t="s">
        <v>144</v>
      </c>
      <c r="D165" s="12" t="s">
        <v>41</v>
      </c>
      <c r="E165" s="13"/>
      <c r="F165" s="14"/>
      <c r="I165" s="45"/>
    </row>
    <row r="166" spans="1:9" ht="18.75" hidden="1" customHeight="1" x14ac:dyDescent="0.25">
      <c r="A166" s="10">
        <v>30</v>
      </c>
      <c r="B166" s="10"/>
      <c r="C166" s="11" t="s">
        <v>144</v>
      </c>
      <c r="D166" s="12" t="s">
        <v>160</v>
      </c>
      <c r="E166" s="13"/>
      <c r="F166" s="14"/>
    </row>
    <row r="167" spans="1:9" ht="18.75" hidden="1" customHeight="1" x14ac:dyDescent="0.25">
      <c r="A167" s="10">
        <v>30</v>
      </c>
      <c r="B167" s="10"/>
      <c r="C167" s="11" t="s">
        <v>144</v>
      </c>
      <c r="D167" s="12" t="s">
        <v>35</v>
      </c>
      <c r="E167" s="13"/>
      <c r="F167" s="14"/>
    </row>
    <row r="168" spans="1:9" ht="18.75" hidden="1" customHeight="1" x14ac:dyDescent="0.25">
      <c r="A168" s="10">
        <v>30</v>
      </c>
      <c r="B168" s="10"/>
      <c r="C168" s="11" t="s">
        <v>144</v>
      </c>
      <c r="D168" s="12">
        <v>339</v>
      </c>
      <c r="E168" s="13"/>
      <c r="F168" s="14"/>
    </row>
    <row r="169" spans="1:9" ht="18.75" hidden="1" customHeight="1" x14ac:dyDescent="0.25">
      <c r="A169" s="10">
        <v>30</v>
      </c>
      <c r="B169" s="10"/>
      <c r="C169" s="11" t="s">
        <v>144</v>
      </c>
      <c r="D169" s="12">
        <v>380</v>
      </c>
      <c r="E169" s="13"/>
      <c r="F169" s="14"/>
    </row>
    <row r="170" spans="1:9" ht="18.75" customHeight="1" x14ac:dyDescent="0.25">
      <c r="A170" s="10">
        <v>30</v>
      </c>
      <c r="B170" s="10"/>
      <c r="C170" s="11" t="s">
        <v>144</v>
      </c>
      <c r="D170" s="12" t="s">
        <v>10</v>
      </c>
      <c r="E170" s="13">
        <v>10000</v>
      </c>
      <c r="F170" s="14"/>
    </row>
    <row r="171" spans="1:9" ht="18.75" customHeight="1" x14ac:dyDescent="0.25">
      <c r="A171" s="10">
        <v>30</v>
      </c>
      <c r="B171" s="10"/>
      <c r="C171" s="11" t="s">
        <v>144</v>
      </c>
      <c r="D171" s="12" t="s">
        <v>161</v>
      </c>
      <c r="E171" s="13">
        <v>300000</v>
      </c>
      <c r="F171" s="14"/>
    </row>
    <row r="172" spans="1:9" ht="18.75" customHeight="1" x14ac:dyDescent="0.25">
      <c r="A172" s="10">
        <v>30</v>
      </c>
      <c r="B172" s="10"/>
      <c r="C172" s="11" t="s">
        <v>144</v>
      </c>
      <c r="D172" s="12" t="s">
        <v>11</v>
      </c>
      <c r="E172" s="13">
        <v>200000</v>
      </c>
      <c r="F172" s="14"/>
    </row>
    <row r="173" spans="1:9" ht="18.75" hidden="1" customHeight="1" x14ac:dyDescent="0.25">
      <c r="A173" s="10">
        <v>30</v>
      </c>
      <c r="B173" s="10"/>
      <c r="C173" s="11" t="s">
        <v>144</v>
      </c>
      <c r="D173" s="12" t="s">
        <v>83</v>
      </c>
      <c r="E173" s="13"/>
      <c r="F173" s="14"/>
    </row>
    <row r="174" spans="1:9" ht="18.75" hidden="1" customHeight="1" x14ac:dyDescent="0.25">
      <c r="A174" s="10">
        <v>30</v>
      </c>
      <c r="B174" s="10"/>
      <c r="C174" s="11" t="s">
        <v>144</v>
      </c>
      <c r="D174" s="12" t="s">
        <v>162</v>
      </c>
      <c r="E174" s="13"/>
      <c r="F174" s="14"/>
    </row>
    <row r="175" spans="1:9" ht="18.75" hidden="1" customHeight="1" x14ac:dyDescent="0.25">
      <c r="A175" s="10">
        <v>30</v>
      </c>
      <c r="B175" s="10"/>
      <c r="C175" s="11" t="s">
        <v>144</v>
      </c>
      <c r="D175" s="12" t="s">
        <v>37</v>
      </c>
      <c r="E175" s="13"/>
      <c r="F175" s="14"/>
    </row>
    <row r="176" spans="1:9" ht="18.75" hidden="1" customHeight="1" x14ac:dyDescent="0.25">
      <c r="A176" s="10">
        <v>30</v>
      </c>
      <c r="B176" s="10"/>
      <c r="C176" s="11" t="s">
        <v>144</v>
      </c>
      <c r="D176" s="12" t="s">
        <v>163</v>
      </c>
      <c r="E176" s="13"/>
      <c r="F176" s="14"/>
    </row>
    <row r="177" spans="1:7" ht="18.75" hidden="1" customHeight="1" x14ac:dyDescent="0.25">
      <c r="A177" s="49">
        <v>30</v>
      </c>
      <c r="B177" s="49"/>
      <c r="C177" s="50" t="s">
        <v>144</v>
      </c>
      <c r="D177" s="51" t="s">
        <v>91</v>
      </c>
      <c r="E177" s="52"/>
      <c r="F177" s="14"/>
    </row>
    <row r="178" spans="1:7" ht="18.75" customHeight="1" x14ac:dyDescent="0.25">
      <c r="A178" s="10">
        <v>30</v>
      </c>
      <c r="B178" s="10"/>
      <c r="C178" s="11" t="s">
        <v>144</v>
      </c>
      <c r="D178" s="15" t="s">
        <v>164</v>
      </c>
      <c r="E178" s="13">
        <v>204125865.59</v>
      </c>
      <c r="F178" s="14"/>
      <c r="G178" s="45"/>
    </row>
    <row r="179" spans="1:7" ht="18.75" customHeight="1" x14ac:dyDescent="0.25">
      <c r="A179" s="10">
        <v>30</v>
      </c>
      <c r="B179" s="10"/>
      <c r="C179" s="11" t="s">
        <v>144</v>
      </c>
      <c r="D179" s="15" t="s">
        <v>165</v>
      </c>
      <c r="E179" s="13">
        <v>5359258.87</v>
      </c>
      <c r="F179" s="14"/>
    </row>
    <row r="180" spans="1:7" ht="18.75" hidden="1" customHeight="1" x14ac:dyDescent="0.25">
      <c r="A180" s="10">
        <v>30</v>
      </c>
      <c r="B180" s="10"/>
      <c r="C180" s="11" t="s">
        <v>144</v>
      </c>
      <c r="D180" s="12" t="s">
        <v>90</v>
      </c>
      <c r="E180" s="13"/>
      <c r="F180" s="14"/>
    </row>
    <row r="181" spans="1:7" ht="18.75" hidden="1" customHeight="1" x14ac:dyDescent="0.25">
      <c r="A181" s="10">
        <v>30</v>
      </c>
      <c r="B181" s="10"/>
      <c r="C181" s="11" t="s">
        <v>144</v>
      </c>
      <c r="D181" s="15" t="s">
        <v>166</v>
      </c>
      <c r="E181" s="13"/>
      <c r="F181" s="14"/>
    </row>
    <row r="182" spans="1:7" ht="18.75" customHeight="1" x14ac:dyDescent="0.25">
      <c r="A182" s="10">
        <v>30</v>
      </c>
      <c r="B182" s="10"/>
      <c r="C182" s="11" t="s">
        <v>144</v>
      </c>
      <c r="D182" s="15" t="s">
        <v>42</v>
      </c>
      <c r="E182" s="13">
        <v>2050000</v>
      </c>
      <c r="F182" s="14"/>
    </row>
    <row r="183" spans="1:7" ht="18.75" hidden="1" customHeight="1" x14ac:dyDescent="0.25">
      <c r="A183" s="10">
        <v>30</v>
      </c>
      <c r="B183" s="10"/>
      <c r="C183" s="11" t="s">
        <v>144</v>
      </c>
      <c r="D183" s="15" t="s">
        <v>167</v>
      </c>
      <c r="E183" s="13"/>
      <c r="F183" s="14"/>
    </row>
    <row r="184" spans="1:7" ht="18.75" hidden="1" customHeight="1" x14ac:dyDescent="0.25">
      <c r="A184" s="10">
        <v>30</v>
      </c>
      <c r="B184" s="10"/>
      <c r="C184" s="11" t="s">
        <v>144</v>
      </c>
      <c r="D184" s="15" t="s">
        <v>21</v>
      </c>
      <c r="E184" s="13"/>
      <c r="F184" s="14"/>
    </row>
    <row r="185" spans="1:7" ht="18.75" customHeight="1" x14ac:dyDescent="0.25">
      <c r="A185" s="10">
        <v>30</v>
      </c>
      <c r="B185" s="10" t="s">
        <v>84</v>
      </c>
      <c r="C185" s="11" t="s">
        <v>144</v>
      </c>
      <c r="D185" s="12" t="s">
        <v>108</v>
      </c>
      <c r="E185" s="13">
        <v>347078</v>
      </c>
      <c r="F185" s="14"/>
    </row>
    <row r="186" spans="1:7" ht="18.75" customHeight="1" x14ac:dyDescent="0.25">
      <c r="A186" s="10">
        <v>30</v>
      </c>
      <c r="B186" s="10"/>
      <c r="C186" s="11" t="s">
        <v>144</v>
      </c>
      <c r="D186" s="12" t="s">
        <v>168</v>
      </c>
      <c r="E186" s="13">
        <v>1335000</v>
      </c>
      <c r="F186" s="14"/>
    </row>
    <row r="187" spans="1:7" ht="18.75" customHeight="1" x14ac:dyDescent="0.25">
      <c r="A187" s="10">
        <v>30</v>
      </c>
      <c r="B187" s="10"/>
      <c r="C187" s="11" t="s">
        <v>144</v>
      </c>
      <c r="D187" s="12" t="s">
        <v>169</v>
      </c>
      <c r="E187" s="13">
        <v>7148456.4699999997</v>
      </c>
      <c r="F187" s="14"/>
    </row>
    <row r="188" spans="1:7" ht="18.75" customHeight="1" x14ac:dyDescent="0.25">
      <c r="A188" s="10">
        <v>30</v>
      </c>
      <c r="B188" s="10"/>
      <c r="C188" s="11" t="s">
        <v>144</v>
      </c>
      <c r="D188" s="12" t="s">
        <v>170</v>
      </c>
      <c r="E188" s="13">
        <v>68958.53</v>
      </c>
      <c r="F188" s="14"/>
    </row>
    <row r="189" spans="1:7" ht="18.75" customHeight="1" x14ac:dyDescent="0.25">
      <c r="A189" s="17">
        <v>30</v>
      </c>
      <c r="B189" s="17"/>
      <c r="C189" s="18" t="s">
        <v>144</v>
      </c>
      <c r="D189" s="19" t="s">
        <v>171</v>
      </c>
      <c r="E189" s="20">
        <v>70723.649999999994</v>
      </c>
      <c r="F189" s="21">
        <f>SUM(E147:E189)</f>
        <v>286172278.14999998</v>
      </c>
    </row>
    <row r="190" spans="1:7" ht="18.75" customHeight="1" x14ac:dyDescent="0.25">
      <c r="A190" s="10" t="s">
        <v>172</v>
      </c>
      <c r="B190" s="10"/>
      <c r="C190" s="11" t="s">
        <v>173</v>
      </c>
      <c r="D190" s="12" t="s">
        <v>9</v>
      </c>
      <c r="E190" s="13">
        <v>120000</v>
      </c>
      <c r="F190" s="53"/>
    </row>
    <row r="191" spans="1:7" ht="18.75" customHeight="1" x14ac:dyDescent="0.25">
      <c r="A191" s="10" t="s">
        <v>172</v>
      </c>
      <c r="B191" s="10"/>
      <c r="C191" s="11" t="s">
        <v>173</v>
      </c>
      <c r="D191" s="12" t="s">
        <v>11</v>
      </c>
      <c r="E191" s="13">
        <v>10000</v>
      </c>
      <c r="F191" s="53"/>
    </row>
    <row r="192" spans="1:7" ht="18.75" customHeight="1" x14ac:dyDescent="0.25">
      <c r="A192" s="17" t="s">
        <v>172</v>
      </c>
      <c r="B192" s="17"/>
      <c r="C192" s="18" t="s">
        <v>173</v>
      </c>
      <c r="D192" s="19" t="s">
        <v>17</v>
      </c>
      <c r="E192" s="20">
        <v>65000</v>
      </c>
      <c r="F192" s="21">
        <f>SUM(E190:E192)</f>
        <v>195000</v>
      </c>
    </row>
    <row r="193" spans="1:7" ht="18.75" hidden="1" customHeight="1" x14ac:dyDescent="0.25">
      <c r="A193" s="22" t="s">
        <v>174</v>
      </c>
      <c r="B193" s="22"/>
      <c r="C193" s="23" t="s">
        <v>175</v>
      </c>
      <c r="D193" s="12" t="s">
        <v>17</v>
      </c>
      <c r="E193" s="25"/>
      <c r="F193" s="26"/>
    </row>
    <row r="194" spans="1:7" ht="18.75" customHeight="1" x14ac:dyDescent="0.25">
      <c r="A194" s="10" t="s">
        <v>176</v>
      </c>
      <c r="B194" s="10"/>
      <c r="C194" s="11" t="s">
        <v>177</v>
      </c>
      <c r="D194" s="12" t="s">
        <v>91</v>
      </c>
      <c r="E194" s="13">
        <v>450000</v>
      </c>
      <c r="F194" s="53"/>
    </row>
    <row r="195" spans="1:7" ht="18.75" customHeight="1" x14ac:dyDescent="0.25">
      <c r="A195" s="17" t="s">
        <v>178</v>
      </c>
      <c r="B195" s="17"/>
      <c r="C195" s="18" t="s">
        <v>179</v>
      </c>
      <c r="D195" s="19" t="s">
        <v>17</v>
      </c>
      <c r="E195" s="20">
        <v>574000</v>
      </c>
      <c r="F195" s="21">
        <f>SUM(E193:E195)</f>
        <v>1024000</v>
      </c>
    </row>
    <row r="196" spans="1:7" ht="18.75" hidden="1" customHeight="1" x14ac:dyDescent="0.25">
      <c r="A196" s="10" t="s">
        <v>180</v>
      </c>
      <c r="B196" s="10"/>
      <c r="C196" s="11" t="s">
        <v>181</v>
      </c>
      <c r="D196" s="12" t="s">
        <v>9</v>
      </c>
      <c r="E196" s="13"/>
      <c r="F196" s="14"/>
    </row>
    <row r="197" spans="1:7" ht="18.75" hidden="1" customHeight="1" x14ac:dyDescent="0.25">
      <c r="A197" s="10" t="str">
        <f>A196</f>
        <v>36.00</v>
      </c>
      <c r="B197" s="10"/>
      <c r="C197" s="11" t="str">
        <f>C196</f>
        <v>General Campus Getafe</v>
      </c>
      <c r="D197" s="12" t="s">
        <v>17</v>
      </c>
      <c r="E197" s="13"/>
      <c r="F197" s="14"/>
      <c r="G197" s="45"/>
    </row>
    <row r="198" spans="1:7" ht="28.25" customHeight="1" x14ac:dyDescent="0.25">
      <c r="A198" s="10" t="s">
        <v>182</v>
      </c>
      <c r="B198" s="10"/>
      <c r="C198" s="11" t="s">
        <v>183</v>
      </c>
      <c r="D198" s="12" t="s">
        <v>17</v>
      </c>
      <c r="E198" s="13">
        <v>95000</v>
      </c>
      <c r="F198" s="14"/>
    </row>
    <row r="199" spans="1:7" ht="18.75" hidden="1" customHeight="1" x14ac:dyDescent="0.25">
      <c r="A199" s="10" t="s">
        <v>184</v>
      </c>
      <c r="B199" s="10"/>
      <c r="C199" s="11" t="s">
        <v>185</v>
      </c>
      <c r="D199" s="15" t="s">
        <v>17</v>
      </c>
      <c r="E199" s="13"/>
      <c r="F199" s="14"/>
      <c r="G199" s="45"/>
    </row>
    <row r="200" spans="1:7" ht="28.25" customHeight="1" x14ac:dyDescent="0.25">
      <c r="A200" s="10" t="s">
        <v>186</v>
      </c>
      <c r="B200" s="10"/>
      <c r="C200" s="11" t="s">
        <v>187</v>
      </c>
      <c r="D200" s="12" t="s">
        <v>17</v>
      </c>
      <c r="E200" s="13">
        <v>81000</v>
      </c>
      <c r="F200" s="14"/>
    </row>
    <row r="201" spans="1:7" ht="18.75" customHeight="1" x14ac:dyDescent="0.25">
      <c r="A201" s="10" t="s">
        <v>188</v>
      </c>
      <c r="B201" s="10"/>
      <c r="C201" s="11" t="s">
        <v>189</v>
      </c>
      <c r="D201" s="12" t="s">
        <v>17</v>
      </c>
      <c r="E201" s="13">
        <v>60000</v>
      </c>
      <c r="F201" s="14"/>
      <c r="G201" s="45"/>
    </row>
    <row r="202" spans="1:7" ht="28.25" customHeight="1" x14ac:dyDescent="0.25">
      <c r="A202" s="17" t="s">
        <v>190</v>
      </c>
      <c r="B202" s="17"/>
      <c r="C202" s="18" t="s">
        <v>191</v>
      </c>
      <c r="D202" s="19" t="s">
        <v>17</v>
      </c>
      <c r="E202" s="20">
        <v>190000</v>
      </c>
      <c r="F202" s="21">
        <f>SUM(E196:E202)</f>
        <v>426000</v>
      </c>
    </row>
    <row r="203" spans="1:7" ht="18.75" customHeight="1" x14ac:dyDescent="0.25">
      <c r="A203" s="17">
        <v>38</v>
      </c>
      <c r="B203" s="17"/>
      <c r="C203" s="18" t="s">
        <v>192</v>
      </c>
      <c r="D203" s="19" t="s">
        <v>193</v>
      </c>
      <c r="E203" s="20">
        <v>168867</v>
      </c>
      <c r="F203" s="21">
        <f>SUM(E203)</f>
        <v>168867</v>
      </c>
    </row>
    <row r="204" spans="1:7" ht="18.75" customHeight="1" x14ac:dyDescent="0.25">
      <c r="A204" s="22">
        <v>54</v>
      </c>
      <c r="B204" s="22"/>
      <c r="C204" s="23" t="s">
        <v>194</v>
      </c>
      <c r="D204" s="12" t="s">
        <v>8</v>
      </c>
      <c r="E204" s="25">
        <v>6000</v>
      </c>
      <c r="F204" s="26"/>
    </row>
    <row r="205" spans="1:7" ht="18.75" customHeight="1" x14ac:dyDescent="0.25">
      <c r="A205" s="10">
        <v>54</v>
      </c>
      <c r="B205" s="10"/>
      <c r="C205" s="11" t="s">
        <v>194</v>
      </c>
      <c r="D205" s="12" t="s">
        <v>9</v>
      </c>
      <c r="E205" s="13">
        <v>4500</v>
      </c>
      <c r="F205" s="14"/>
    </row>
    <row r="206" spans="1:7" ht="18.75" hidden="1" customHeight="1" x14ac:dyDescent="0.25">
      <c r="A206" s="10">
        <v>54</v>
      </c>
      <c r="B206" s="10"/>
      <c r="C206" s="11" t="s">
        <v>194</v>
      </c>
      <c r="D206" s="12" t="s">
        <v>35</v>
      </c>
      <c r="E206" s="13"/>
      <c r="F206" s="14"/>
    </row>
    <row r="207" spans="1:7" ht="18.75" customHeight="1" x14ac:dyDescent="0.25">
      <c r="A207" s="10">
        <v>54</v>
      </c>
      <c r="B207" s="10"/>
      <c r="C207" s="11" t="s">
        <v>194</v>
      </c>
      <c r="D207" s="12" t="s">
        <v>11</v>
      </c>
      <c r="E207" s="13">
        <v>7500</v>
      </c>
      <c r="F207" s="14"/>
    </row>
    <row r="208" spans="1:7" ht="18.75" customHeight="1" x14ac:dyDescent="0.25">
      <c r="A208" s="10">
        <v>54</v>
      </c>
      <c r="B208" s="10"/>
      <c r="C208" s="11" t="s">
        <v>194</v>
      </c>
      <c r="D208" s="12" t="s">
        <v>37</v>
      </c>
      <c r="E208" s="13">
        <v>1500</v>
      </c>
      <c r="F208" s="14"/>
    </row>
    <row r="209" spans="1:6" ht="18.75" customHeight="1" x14ac:dyDescent="0.25">
      <c r="A209" s="17">
        <v>54</v>
      </c>
      <c r="B209" s="17"/>
      <c r="C209" s="18" t="s">
        <v>194</v>
      </c>
      <c r="D209" s="19" t="s">
        <v>17</v>
      </c>
      <c r="E209" s="20">
        <v>12500</v>
      </c>
      <c r="F209" s="21">
        <f>SUM(E204:E209)</f>
        <v>32000</v>
      </c>
    </row>
    <row r="210" spans="1:6" ht="18.75" customHeight="1" x14ac:dyDescent="0.25">
      <c r="A210" s="54">
        <v>56</v>
      </c>
      <c r="B210" s="54"/>
      <c r="C210" s="55" t="s">
        <v>195</v>
      </c>
      <c r="D210" s="56" t="s">
        <v>8</v>
      </c>
      <c r="E210" s="57">
        <v>50000</v>
      </c>
      <c r="F210" s="58"/>
    </row>
    <row r="211" spans="1:6" ht="18.75" customHeight="1" x14ac:dyDescent="0.25">
      <c r="A211" s="10">
        <v>56</v>
      </c>
      <c r="B211" s="10"/>
      <c r="C211" s="11" t="s">
        <v>195</v>
      </c>
      <c r="D211" s="12" t="s">
        <v>9</v>
      </c>
      <c r="E211" s="13">
        <v>10000</v>
      </c>
      <c r="F211" s="14"/>
    </row>
    <row r="212" spans="1:6" ht="18.75" customHeight="1" x14ac:dyDescent="0.25">
      <c r="A212" s="10">
        <v>56</v>
      </c>
      <c r="B212" s="10"/>
      <c r="C212" s="11" t="s">
        <v>195</v>
      </c>
      <c r="D212" s="12" t="s">
        <v>17</v>
      </c>
      <c r="E212" s="13">
        <v>2000</v>
      </c>
      <c r="F212" s="14"/>
    </row>
    <row r="213" spans="1:6" ht="18.75" customHeight="1" x14ac:dyDescent="0.25">
      <c r="A213" s="17">
        <v>56</v>
      </c>
      <c r="B213" s="17"/>
      <c r="C213" s="18" t="s">
        <v>195</v>
      </c>
      <c r="D213" s="59" t="s">
        <v>18</v>
      </c>
      <c r="E213" s="20">
        <v>24000</v>
      </c>
      <c r="F213" s="21">
        <f>SUM(E210:E213)</f>
        <v>86000</v>
      </c>
    </row>
    <row r="214" spans="1:6" ht="18.75" customHeight="1" x14ac:dyDescent="0.25">
      <c r="A214" s="17" t="s">
        <v>196</v>
      </c>
      <c r="B214" s="17" t="s">
        <v>84</v>
      </c>
      <c r="C214" s="18" t="s">
        <v>195</v>
      </c>
      <c r="D214" s="19" t="s">
        <v>127</v>
      </c>
      <c r="E214" s="20">
        <v>65000</v>
      </c>
      <c r="F214" s="21">
        <f>SUM(E214)</f>
        <v>65000</v>
      </c>
    </row>
    <row r="215" spans="1:6" ht="18.75" hidden="1" customHeight="1" x14ac:dyDescent="0.25">
      <c r="A215" s="10">
        <v>58</v>
      </c>
      <c r="B215" s="10"/>
      <c r="C215" s="11" t="s">
        <v>197</v>
      </c>
      <c r="D215" s="12" t="s">
        <v>79</v>
      </c>
      <c r="E215" s="13"/>
      <c r="F215" s="14"/>
    </row>
    <row r="216" spans="1:6" ht="18.75" customHeight="1" x14ac:dyDescent="0.25">
      <c r="A216" s="10">
        <v>58</v>
      </c>
      <c r="B216" s="10"/>
      <c r="C216" s="11" t="s">
        <v>197</v>
      </c>
      <c r="D216" s="12" t="s">
        <v>8</v>
      </c>
      <c r="E216" s="13">
        <v>30000</v>
      </c>
      <c r="F216" s="14"/>
    </row>
    <row r="217" spans="1:6" ht="18.75" customHeight="1" x14ac:dyDescent="0.25">
      <c r="A217" s="10">
        <v>58</v>
      </c>
      <c r="B217" s="10"/>
      <c r="C217" s="11" t="s">
        <v>197</v>
      </c>
      <c r="D217" s="12" t="s">
        <v>9</v>
      </c>
      <c r="E217" s="13">
        <v>15000</v>
      </c>
      <c r="F217" s="14"/>
    </row>
    <row r="218" spans="1:6" ht="18.75" customHeight="1" x14ac:dyDescent="0.25">
      <c r="A218" s="10">
        <v>58</v>
      </c>
      <c r="B218" s="10"/>
      <c r="C218" s="11" t="s">
        <v>197</v>
      </c>
      <c r="D218" s="12" t="s">
        <v>11</v>
      </c>
      <c r="E218" s="13">
        <v>15000</v>
      </c>
      <c r="F218" s="14"/>
    </row>
    <row r="219" spans="1:6" ht="18.75" customHeight="1" x14ac:dyDescent="0.25">
      <c r="A219" s="17">
        <v>58</v>
      </c>
      <c r="B219" s="17"/>
      <c r="C219" s="18" t="s">
        <v>197</v>
      </c>
      <c r="D219" s="59" t="s">
        <v>17</v>
      </c>
      <c r="E219" s="20">
        <v>20000</v>
      </c>
      <c r="F219" s="21">
        <f>SUM(E215:E219)</f>
        <v>80000</v>
      </c>
    </row>
    <row r="220" spans="1:6" ht="18.75" hidden="1" customHeight="1" x14ac:dyDescent="0.25">
      <c r="A220" s="17" t="s">
        <v>198</v>
      </c>
      <c r="B220" s="17"/>
      <c r="C220" s="18" t="s">
        <v>199</v>
      </c>
      <c r="D220" s="19" t="s">
        <v>8</v>
      </c>
      <c r="E220" s="20"/>
      <c r="F220" s="21"/>
    </row>
    <row r="221" spans="1:6" ht="18.75" customHeight="1" x14ac:dyDescent="0.25">
      <c r="A221" s="10">
        <v>59</v>
      </c>
      <c r="B221" s="10"/>
      <c r="C221" s="11" t="s">
        <v>200</v>
      </c>
      <c r="D221" s="12" t="s">
        <v>8</v>
      </c>
      <c r="E221" s="13">
        <v>50000</v>
      </c>
      <c r="F221" s="14"/>
    </row>
    <row r="222" spans="1:6" ht="18.75" customHeight="1" x14ac:dyDescent="0.25">
      <c r="A222" s="33">
        <v>59</v>
      </c>
      <c r="B222" s="33"/>
      <c r="C222" s="34" t="s">
        <v>200</v>
      </c>
      <c r="D222" s="35" t="s">
        <v>9</v>
      </c>
      <c r="E222" s="36">
        <v>5000</v>
      </c>
      <c r="F222" s="37"/>
    </row>
    <row r="223" spans="1:6" ht="18.75" customHeight="1" x14ac:dyDescent="0.25">
      <c r="A223" s="10">
        <v>59</v>
      </c>
      <c r="B223" s="10"/>
      <c r="C223" s="11" t="s">
        <v>200</v>
      </c>
      <c r="D223" s="12" t="s">
        <v>11</v>
      </c>
      <c r="E223" s="13">
        <v>10000</v>
      </c>
      <c r="F223" s="14"/>
    </row>
    <row r="224" spans="1:6" ht="18.75" customHeight="1" x14ac:dyDescent="0.25">
      <c r="A224" s="10">
        <v>59</v>
      </c>
      <c r="B224" s="10"/>
      <c r="C224" s="11" t="s">
        <v>200</v>
      </c>
      <c r="D224" s="12" t="s">
        <v>17</v>
      </c>
      <c r="E224" s="13">
        <v>32000</v>
      </c>
      <c r="F224" s="14"/>
    </row>
    <row r="225" spans="1:6" ht="18.75" customHeight="1" x14ac:dyDescent="0.25">
      <c r="A225" s="17">
        <v>59</v>
      </c>
      <c r="B225" s="17"/>
      <c r="C225" s="18" t="s">
        <v>200</v>
      </c>
      <c r="D225" s="19" t="s">
        <v>18</v>
      </c>
      <c r="E225" s="20">
        <v>3000</v>
      </c>
      <c r="F225" s="21">
        <f>SUM(E221:E225)</f>
        <v>100000</v>
      </c>
    </row>
    <row r="226" spans="1:6" ht="18.75" hidden="1" customHeight="1" x14ac:dyDescent="0.25">
      <c r="A226" s="17" t="s">
        <v>201</v>
      </c>
      <c r="B226" s="17"/>
      <c r="C226" s="18" t="s">
        <v>202</v>
      </c>
      <c r="D226" s="19" t="s">
        <v>8</v>
      </c>
      <c r="E226" s="20"/>
      <c r="F226" s="21">
        <f>E226</f>
        <v>0</v>
      </c>
    </row>
    <row r="227" spans="1:6" ht="18.75" customHeight="1" x14ac:dyDescent="0.25">
      <c r="A227" s="10">
        <v>60</v>
      </c>
      <c r="B227" s="10"/>
      <c r="C227" s="11" t="s">
        <v>203</v>
      </c>
      <c r="D227" s="60" t="s">
        <v>8</v>
      </c>
      <c r="E227" s="61">
        <v>25000</v>
      </c>
      <c r="F227" s="14"/>
    </row>
    <row r="228" spans="1:6" ht="18.75" customHeight="1" x14ac:dyDescent="0.25">
      <c r="A228" s="10">
        <v>60</v>
      </c>
      <c r="B228" s="10"/>
      <c r="C228" s="11" t="s">
        <v>203</v>
      </c>
      <c r="D228" s="12" t="s">
        <v>9</v>
      </c>
      <c r="E228" s="13">
        <v>3600</v>
      </c>
      <c r="F228" s="14"/>
    </row>
    <row r="229" spans="1:6" ht="18.75" customHeight="1" x14ac:dyDescent="0.25">
      <c r="A229" s="10">
        <v>60</v>
      </c>
      <c r="B229" s="10"/>
      <c r="C229" s="11" t="s">
        <v>203</v>
      </c>
      <c r="D229" s="12" t="s">
        <v>41</v>
      </c>
      <c r="E229" s="13">
        <v>3320</v>
      </c>
      <c r="F229" s="14"/>
    </row>
    <row r="230" spans="1:6" ht="18.75" customHeight="1" x14ac:dyDescent="0.25">
      <c r="A230" s="10">
        <v>60</v>
      </c>
      <c r="B230" s="10"/>
      <c r="C230" s="11" t="s">
        <v>203</v>
      </c>
      <c r="D230" s="12" t="s">
        <v>11</v>
      </c>
      <c r="E230" s="13">
        <v>19000</v>
      </c>
      <c r="F230" s="14"/>
    </row>
    <row r="231" spans="1:6" ht="18.75" customHeight="1" x14ac:dyDescent="0.25">
      <c r="A231" s="17">
        <v>60</v>
      </c>
      <c r="B231" s="17"/>
      <c r="C231" s="18" t="s">
        <v>203</v>
      </c>
      <c r="D231" s="19" t="s">
        <v>17</v>
      </c>
      <c r="E231" s="20">
        <v>10000</v>
      </c>
      <c r="F231" s="21">
        <f>SUM(E227:E231)</f>
        <v>60920</v>
      </c>
    </row>
    <row r="232" spans="1:6" ht="18.75" customHeight="1" x14ac:dyDescent="0.25">
      <c r="A232" s="17" t="s">
        <v>204</v>
      </c>
      <c r="B232" s="17"/>
      <c r="C232" s="18" t="s">
        <v>205</v>
      </c>
      <c r="D232" s="19" t="s">
        <v>8</v>
      </c>
      <c r="E232" s="20">
        <v>950.7</v>
      </c>
      <c r="F232" s="21">
        <f>SUM(E232)</f>
        <v>950.7</v>
      </c>
    </row>
    <row r="233" spans="1:6" ht="18.75" customHeight="1" x14ac:dyDescent="0.25">
      <c r="A233" s="10">
        <v>61</v>
      </c>
      <c r="B233" s="10"/>
      <c r="C233" s="11" t="s">
        <v>206</v>
      </c>
      <c r="D233" s="12" t="s">
        <v>8</v>
      </c>
      <c r="E233" s="13">
        <v>75000</v>
      </c>
      <c r="F233" s="14"/>
    </row>
    <row r="234" spans="1:6" ht="18.75" hidden="1" customHeight="1" x14ac:dyDescent="0.25">
      <c r="A234" s="33">
        <v>61</v>
      </c>
      <c r="B234" s="33"/>
      <c r="C234" s="34" t="s">
        <v>206</v>
      </c>
      <c r="D234" s="35" t="s">
        <v>9</v>
      </c>
      <c r="E234" s="36"/>
      <c r="F234" s="37"/>
    </row>
    <row r="235" spans="1:6" ht="18.75" customHeight="1" x14ac:dyDescent="0.25">
      <c r="A235" s="10">
        <v>61</v>
      </c>
      <c r="B235" s="10"/>
      <c r="C235" s="11" t="s">
        <v>206</v>
      </c>
      <c r="D235" s="12" t="s">
        <v>11</v>
      </c>
      <c r="E235" s="13">
        <v>20000</v>
      </c>
      <c r="F235" s="14"/>
    </row>
    <row r="236" spans="1:6" ht="18.75" customHeight="1" x14ac:dyDescent="0.25">
      <c r="A236" s="17">
        <v>61</v>
      </c>
      <c r="B236" s="17"/>
      <c r="C236" s="18" t="s">
        <v>206</v>
      </c>
      <c r="D236" s="19" t="s">
        <v>17</v>
      </c>
      <c r="E236" s="20">
        <v>78400</v>
      </c>
      <c r="F236" s="21">
        <f>SUM(E233:E236)</f>
        <v>173400</v>
      </c>
    </row>
    <row r="237" spans="1:6" ht="18.75" customHeight="1" x14ac:dyDescent="0.25">
      <c r="A237" s="17">
        <v>91</v>
      </c>
      <c r="B237" s="17"/>
      <c r="C237" s="18" t="s">
        <v>207</v>
      </c>
      <c r="D237" s="19" t="s">
        <v>8</v>
      </c>
      <c r="E237" s="20">
        <v>14000</v>
      </c>
      <c r="F237" s="21">
        <f>SUM(E237:E238)</f>
        <v>14000</v>
      </c>
    </row>
    <row r="238" spans="1:6" ht="18.75" hidden="1" customHeight="1" x14ac:dyDescent="0.25">
      <c r="A238" s="17">
        <v>91</v>
      </c>
      <c r="B238" s="17"/>
      <c r="C238" s="18" t="s">
        <v>207</v>
      </c>
      <c r="D238" s="19" t="s">
        <v>11</v>
      </c>
      <c r="E238" s="20"/>
    </row>
    <row r="239" spans="1:6" ht="18.75" customHeight="1" x14ac:dyDescent="0.25">
      <c r="A239" s="10">
        <v>93</v>
      </c>
      <c r="B239" s="10"/>
      <c r="C239" s="11" t="s">
        <v>208</v>
      </c>
      <c r="D239" s="12" t="s">
        <v>148</v>
      </c>
      <c r="E239" s="13">
        <v>75000</v>
      </c>
      <c r="F239" s="14"/>
    </row>
    <row r="240" spans="1:6" ht="18.75" customHeight="1" x14ac:dyDescent="0.25">
      <c r="A240" s="10">
        <v>93</v>
      </c>
      <c r="B240" s="10"/>
      <c r="C240" s="11" t="s">
        <v>208</v>
      </c>
      <c r="D240" s="12" t="s">
        <v>8</v>
      </c>
      <c r="E240" s="13">
        <v>90000</v>
      </c>
      <c r="F240" s="14"/>
    </row>
    <row r="241" spans="1:10" ht="18.75" customHeight="1" x14ac:dyDescent="0.25">
      <c r="A241" s="10">
        <v>93</v>
      </c>
      <c r="B241" s="10"/>
      <c r="C241" s="11" t="s">
        <v>208</v>
      </c>
      <c r="D241" s="12" t="s">
        <v>9</v>
      </c>
      <c r="E241" s="13">
        <v>60500</v>
      </c>
      <c r="F241" s="14"/>
      <c r="G241" s="45"/>
    </row>
    <row r="242" spans="1:10" ht="18.75" customHeight="1" x14ac:dyDescent="0.25">
      <c r="A242" s="10">
        <v>93</v>
      </c>
      <c r="B242" s="10"/>
      <c r="C242" s="11" t="s">
        <v>208</v>
      </c>
      <c r="D242" s="12" t="s">
        <v>35</v>
      </c>
      <c r="E242" s="13">
        <v>8000</v>
      </c>
      <c r="F242" s="14"/>
      <c r="G242" s="45"/>
    </row>
    <row r="243" spans="1:10" ht="18.75" customHeight="1" x14ac:dyDescent="0.25">
      <c r="A243" s="10">
        <v>93</v>
      </c>
      <c r="B243" s="10"/>
      <c r="C243" s="11" t="s">
        <v>208</v>
      </c>
      <c r="D243" s="12">
        <v>335</v>
      </c>
      <c r="E243" s="13">
        <v>5000</v>
      </c>
      <c r="F243" s="14"/>
      <c r="G243" s="45"/>
    </row>
    <row r="244" spans="1:10" ht="18.75" customHeight="1" x14ac:dyDescent="0.25">
      <c r="A244" s="10">
        <v>93</v>
      </c>
      <c r="B244" s="10"/>
      <c r="C244" s="11" t="s">
        <v>208</v>
      </c>
      <c r="D244" s="12" t="s">
        <v>11</v>
      </c>
      <c r="E244" s="13">
        <v>15000</v>
      </c>
      <c r="F244" s="14"/>
      <c r="G244" s="45"/>
    </row>
    <row r="245" spans="1:10" ht="18.75" customHeight="1" x14ac:dyDescent="0.25">
      <c r="A245" s="17">
        <v>93</v>
      </c>
      <c r="B245" s="17"/>
      <c r="C245" s="18" t="s">
        <v>208</v>
      </c>
      <c r="D245" s="19" t="s">
        <v>17</v>
      </c>
      <c r="E245" s="20">
        <v>30000</v>
      </c>
      <c r="F245" s="21">
        <f>SUM(E239:E245)</f>
        <v>283500</v>
      </c>
    </row>
    <row r="246" spans="1:10" ht="18.75" customHeight="1" x14ac:dyDescent="0.25">
      <c r="A246" s="10" t="s">
        <v>209</v>
      </c>
      <c r="B246" s="10"/>
      <c r="C246" s="11" t="s">
        <v>210</v>
      </c>
      <c r="D246" s="12" t="s">
        <v>8</v>
      </c>
      <c r="E246" s="13">
        <v>6000</v>
      </c>
      <c r="F246" s="14"/>
    </row>
    <row r="247" spans="1:10" ht="18.75" customHeight="1" x14ac:dyDescent="0.25">
      <c r="A247" s="10" t="s">
        <v>211</v>
      </c>
      <c r="B247" s="10"/>
      <c r="C247" s="11" t="s">
        <v>212</v>
      </c>
      <c r="D247" s="12" t="s">
        <v>8</v>
      </c>
      <c r="E247" s="13">
        <v>2000</v>
      </c>
      <c r="F247" s="14"/>
    </row>
    <row r="248" spans="1:10" ht="18.75" customHeight="1" x14ac:dyDescent="0.25">
      <c r="A248" s="17" t="s">
        <v>213</v>
      </c>
      <c r="B248" s="17"/>
      <c r="C248" s="18" t="s">
        <v>214</v>
      </c>
      <c r="D248" s="19" t="s">
        <v>8</v>
      </c>
      <c r="E248" s="20">
        <v>12000</v>
      </c>
      <c r="F248" s="21">
        <f>SUM(E246:E248)</f>
        <v>20000</v>
      </c>
      <c r="H248" s="45"/>
    </row>
    <row r="249" spans="1:10" ht="18.75" customHeight="1" x14ac:dyDescent="0.25">
      <c r="A249" s="22">
        <v>99</v>
      </c>
      <c r="B249" s="22"/>
      <c r="C249" s="23" t="s">
        <v>215</v>
      </c>
      <c r="D249" s="24" t="s">
        <v>216</v>
      </c>
      <c r="E249" s="25">
        <v>3547078.85</v>
      </c>
      <c r="F249" s="26">
        <f>SUM(E249)</f>
        <v>3547078.85</v>
      </c>
    </row>
    <row r="250" spans="1:10" ht="18.75" customHeight="1" x14ac:dyDescent="0.25">
      <c r="A250" s="17">
        <v>99</v>
      </c>
      <c r="B250" s="17" t="s">
        <v>84</v>
      </c>
      <c r="C250" s="18" t="s">
        <v>217</v>
      </c>
      <c r="D250" s="19" t="s">
        <v>127</v>
      </c>
      <c r="E250" s="20">
        <f>12995660.34-E132-E133</f>
        <v>11504021.34</v>
      </c>
      <c r="F250" s="21">
        <f>SUM(E250)</f>
        <v>11504021.34</v>
      </c>
    </row>
    <row r="251" spans="1:10" ht="20.25" customHeight="1" x14ac:dyDescent="0.25">
      <c r="A251" s="63" t="s">
        <v>218</v>
      </c>
      <c r="B251" s="64"/>
      <c r="C251" s="65" t="s">
        <v>219</v>
      </c>
      <c r="D251" s="66"/>
      <c r="E251" s="67"/>
      <c r="F251" s="68">
        <f>SUM(E90:E133,E137:E146,E185,E214,E250)-E95</f>
        <v>66088625.189999998</v>
      </c>
    </row>
    <row r="252" spans="1:10" ht="20.25" customHeight="1" x14ac:dyDescent="0.25">
      <c r="A252" s="69" t="s">
        <v>218</v>
      </c>
      <c r="B252" s="70"/>
      <c r="C252" s="71" t="s">
        <v>220</v>
      </c>
      <c r="D252" s="72"/>
      <c r="E252" s="73"/>
      <c r="F252" s="74">
        <f>F253-F251</f>
        <v>317690620.16999996</v>
      </c>
    </row>
    <row r="253" spans="1:10" ht="20.399999999999999" customHeight="1" x14ac:dyDescent="0.25">
      <c r="A253" s="75" t="s">
        <v>221</v>
      </c>
      <c r="B253" s="76"/>
      <c r="C253" s="77" t="s">
        <v>222</v>
      </c>
      <c r="D253" s="75"/>
      <c r="E253" s="78"/>
      <c r="F253" s="78">
        <f>SUM(F3:F250)</f>
        <v>383779245.35999995</v>
      </c>
      <c r="G253" s="45"/>
      <c r="H253" s="45"/>
      <c r="I253" s="45"/>
    </row>
    <row r="254" spans="1:10" s="84" customFormat="1" ht="5.15" customHeight="1" x14ac:dyDescent="0.25">
      <c r="A254" s="79"/>
      <c r="B254" s="80"/>
      <c r="C254" s="81"/>
      <c r="D254" s="79"/>
      <c r="E254" s="82"/>
      <c r="F254" s="83"/>
      <c r="J254" s="85"/>
    </row>
    <row r="255" spans="1:10" ht="13" x14ac:dyDescent="0.3">
      <c r="A255" s="86"/>
      <c r="B255" s="86"/>
      <c r="C255" s="87"/>
      <c r="D255" s="86"/>
      <c r="E255" s="88"/>
      <c r="F255" s="89"/>
      <c r="G255" s="45"/>
      <c r="H255" s="45"/>
    </row>
    <row r="256" spans="1:10" x14ac:dyDescent="0.25">
      <c r="C256" s="90"/>
      <c r="D256" s="91"/>
      <c r="E256" s="92"/>
      <c r="F256" s="45"/>
    </row>
    <row r="257" spans="3:9" x14ac:dyDescent="0.25">
      <c r="C257" s="93"/>
      <c r="D257" s="91"/>
      <c r="E257" s="94"/>
      <c r="F257" s="45"/>
    </row>
    <row r="258" spans="3:9" x14ac:dyDescent="0.25">
      <c r="F258" s="45"/>
      <c r="H258" s="45"/>
      <c r="I258" s="45"/>
    </row>
    <row r="259" spans="3:9" x14ac:dyDescent="0.25">
      <c r="C259" s="3"/>
      <c r="F259" s="96"/>
    </row>
    <row r="260" spans="3:9" x14ac:dyDescent="0.25">
      <c r="F260" s="96"/>
    </row>
    <row r="261" spans="3:9" x14ac:dyDescent="0.25">
      <c r="F261" s="96"/>
    </row>
    <row r="274" spans="6:6" x14ac:dyDescent="0.25">
      <c r="F274" s="96"/>
    </row>
  </sheetData>
  <mergeCells count="1">
    <mergeCell ref="A1:F1"/>
  </mergeCells>
  <printOptions horizontalCentered="1"/>
  <pageMargins left="0.35433070866141736" right="0.27559055118110237" top="0.59055118110236227" bottom="0.51181102362204722" header="0.15748031496062992" footer="0.39370078740157483"/>
  <pageSetup paperSize="9" firstPageNumber="5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Ingresos organicas</vt:lpstr>
      <vt:lpstr>'Ingresos organicas'!Área_de_impresión</vt:lpstr>
      <vt:lpstr>'Ingresos organicas'!Print_Titles</vt:lpstr>
      <vt:lpstr>'Ingresos organicas'!Títulos_a_imprimir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2022-03-16T12:51:59Z</dcterms:created>
  <dcterms:modified xsi:type="dcterms:W3CDTF">2022-03-16T12:53:13Z</dcterms:modified>
</cp:coreProperties>
</file>