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PASIVOS FINANCIEROS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31" i="1"/>
  <c r="C31" i="1"/>
  <c r="D26" i="1"/>
  <c r="C26" i="1"/>
  <c r="D16" i="1"/>
  <c r="D36" i="1" s="1"/>
  <c r="C16" i="1"/>
  <c r="C36" i="1" s="1"/>
</calcChain>
</file>

<file path=xl/sharedStrings.xml><?xml version="1.0" encoding="utf-8"?>
<sst xmlns="http://schemas.openxmlformats.org/spreadsheetml/2006/main" count="33" uniqueCount="31">
  <si>
    <t>RESUMEN CAPÍTULO 9 - PRESUPUESTO 2022</t>
  </si>
  <si>
    <t>CONCEPTO</t>
  </si>
  <si>
    <t>AÑO FINALIZACIÓN</t>
  </si>
  <si>
    <t>PRINCIPAL 2022</t>
  </si>
  <si>
    <t>INTERESES 2022</t>
  </si>
  <si>
    <t>FOMENTO PCT</t>
  </si>
  <si>
    <t>ACTEPARQ 2009</t>
  </si>
  <si>
    <t>ACTEPARQ 2010</t>
  </si>
  <si>
    <t>INNPLANTA 2010</t>
  </si>
  <si>
    <t>INNPLANTA 2011</t>
  </si>
  <si>
    <t>CEI MONCLOA INNOCAMPUS</t>
  </si>
  <si>
    <t>CEI MONCLOA 2010</t>
  </si>
  <si>
    <t>CEI MONCLOA 2011</t>
  </si>
  <si>
    <t>CEI MONTEGANCEDO 2010</t>
  </si>
  <si>
    <t>CEI MONTEGANCEDO 2011</t>
  </si>
  <si>
    <t>CEI MONTEGANCEDO</t>
  </si>
  <si>
    <t>Préstamos Parques Científicos y Tecnológicos</t>
  </si>
  <si>
    <t>PAV-100000-2007-397</t>
  </si>
  <si>
    <t>TSI-070100-2008-183</t>
  </si>
  <si>
    <t>TSI-070100-2009-207</t>
  </si>
  <si>
    <t>PAV 100000-2007-84</t>
  </si>
  <si>
    <t>EQC2019-005701-P</t>
  </si>
  <si>
    <t>EQC2019-006491-P</t>
  </si>
  <si>
    <t>Otros préstamos de investigación</t>
  </si>
  <si>
    <t>PRESTAMOS EQUIM CCO (RECIBIDO 2014)</t>
  </si>
  <si>
    <t>PRESTAMOS EQUIM CCO (RECIBIDO 2015)</t>
  </si>
  <si>
    <t>PRESTAMOS EQUIM CCO (RECIBIDO 2016)</t>
  </si>
  <si>
    <t>Préstamos para equipamiento cco y tco</t>
  </si>
  <si>
    <t>PLAN PAGO PROVEEDORES</t>
  </si>
  <si>
    <t>Préstamos de la Comunidad de Madrid</t>
  </si>
  <si>
    <t>TOTAL AMORTIZACIONES PRÉSTAMOS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</si>
</sst>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/>
    <xf numFmtId="0" fontId="7" fillId="4" borderId="2" xfId="0" applyFont="1" applyFill="1" applyBorder="1" applyAlignment="1">
      <alignment horizontal="left" vertical="center" indent="1"/>
    </xf>
    <xf numFmtId="0" fontId="7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right" vertical="center" indent="1"/>
    </xf>
    <xf numFmtId="4" fontId="8" fillId="3" borderId="2" xfId="0" applyNumberFormat="1" applyFont="1" applyFill="1" applyBorder="1" applyAlignment="1">
      <alignment horizontal="left" vertical="center" indent="1"/>
    </xf>
    <xf numFmtId="4" fontId="8" fillId="3" borderId="2" xfId="0" applyNumberFormat="1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horizontal="right" vertical="center" indent="1"/>
    </xf>
    <xf numFmtId="4" fontId="7" fillId="2" borderId="2" xfId="0" applyNumberFormat="1" applyFont="1" applyFill="1" applyBorder="1" applyAlignment="1">
      <alignment horizontal="right" vertical="center" indent="1"/>
    </xf>
    <xf numFmtId="0" fontId="8" fillId="3" borderId="2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indent="1"/>
    </xf>
    <xf numFmtId="4" fontId="3" fillId="5" borderId="1" xfId="0" applyNumberFormat="1" applyFont="1" applyFill="1" applyBorder="1" applyAlignment="1">
      <alignment vertical="center"/>
    </xf>
    <xf numFmtId="4" fontId="4" fillId="5" borderId="1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sqref="A1:D1"/>
    </sheetView>
  </sheetViews>
  <sheetFormatPr baseColWidth="10" defaultColWidth="11.453125" defaultRowHeight="14.5" x14ac:dyDescent="0.35"/>
  <cols>
    <col min="1" max="1" width="45.54296875" style="2" customWidth="1"/>
    <col min="2" max="2" width="14.90625" style="25" customWidth="1"/>
    <col min="3" max="3" width="19" style="26" customWidth="1"/>
    <col min="4" max="4" width="14.54296875" style="26" customWidth="1"/>
    <col min="5" max="5" width="11.6328125" style="2" bestFit="1" customWidth="1"/>
    <col min="6" max="7" width="11.453125" style="2"/>
    <col min="8" max="8" width="19" style="2" customWidth="1"/>
    <col min="9" max="12" width="11.453125" style="2"/>
    <col min="13" max="13" width="12.6328125" style="2" bestFit="1" customWidth="1"/>
    <col min="14" max="16384" width="11.453125" style="2"/>
  </cols>
  <sheetData>
    <row r="1" spans="1:4" ht="18.5" x14ac:dyDescent="0.45">
      <c r="A1" s="1" t="s">
        <v>0</v>
      </c>
      <c r="B1" s="1"/>
      <c r="C1" s="1"/>
      <c r="D1" s="1"/>
    </row>
    <row r="3" spans="1:4" s="6" customFormat="1" ht="33" customHeight="1" x14ac:dyDescent="0.35">
      <c r="A3" s="3" t="s">
        <v>1</v>
      </c>
      <c r="B3" s="4" t="s">
        <v>2</v>
      </c>
      <c r="C3" s="5" t="s">
        <v>3</v>
      </c>
      <c r="D3" s="5" t="s">
        <v>4</v>
      </c>
    </row>
    <row r="4" spans="1:4" s="10" customFormat="1" ht="7.5" customHeight="1" x14ac:dyDescent="0.25">
      <c r="A4" s="7"/>
      <c r="B4" s="8"/>
      <c r="C4" s="9"/>
      <c r="D4" s="9"/>
    </row>
    <row r="5" spans="1:4" s="10" customFormat="1" ht="17.25" customHeight="1" x14ac:dyDescent="0.25">
      <c r="A5" s="11" t="s">
        <v>5</v>
      </c>
      <c r="B5" s="12">
        <v>2023</v>
      </c>
      <c r="C5" s="13">
        <v>53758.48</v>
      </c>
      <c r="D5" s="13"/>
    </row>
    <row r="6" spans="1:4" s="10" customFormat="1" ht="17.25" customHeight="1" x14ac:dyDescent="0.25">
      <c r="A6" s="11" t="s">
        <v>6</v>
      </c>
      <c r="B6" s="12">
        <v>2024</v>
      </c>
      <c r="C6" s="13">
        <v>872740.29999999993</v>
      </c>
      <c r="D6" s="13"/>
    </row>
    <row r="7" spans="1:4" s="10" customFormat="1" ht="17.25" customHeight="1" x14ac:dyDescent="0.25">
      <c r="A7" s="11" t="s">
        <v>7</v>
      </c>
      <c r="B7" s="12">
        <v>2025</v>
      </c>
      <c r="C7" s="13">
        <v>48633.08</v>
      </c>
      <c r="D7" s="13"/>
    </row>
    <row r="8" spans="1:4" s="10" customFormat="1" ht="17.25" customHeight="1" x14ac:dyDescent="0.25">
      <c r="A8" s="11" t="s">
        <v>8</v>
      </c>
      <c r="B8" s="12">
        <v>2025</v>
      </c>
      <c r="C8" s="13">
        <v>197491.38</v>
      </c>
      <c r="D8" s="13"/>
    </row>
    <row r="9" spans="1:4" s="10" customFormat="1" ht="17.25" customHeight="1" x14ac:dyDescent="0.25">
      <c r="A9" s="11" t="s">
        <v>9</v>
      </c>
      <c r="B9" s="12">
        <v>2026</v>
      </c>
      <c r="C9" s="13">
        <v>25481.86</v>
      </c>
      <c r="D9" s="13">
        <v>1525.9810988727713</v>
      </c>
    </row>
    <row r="10" spans="1:4" s="10" customFormat="1" ht="17.25" customHeight="1" x14ac:dyDescent="0.25">
      <c r="A10" s="11" t="s">
        <v>10</v>
      </c>
      <c r="B10" s="12">
        <v>2025</v>
      </c>
      <c r="C10" s="13">
        <v>66323.28</v>
      </c>
      <c r="D10" s="13">
        <v>3158.8300000000017</v>
      </c>
    </row>
    <row r="11" spans="1:4" s="10" customFormat="1" ht="17.25" customHeight="1" x14ac:dyDescent="0.25">
      <c r="A11" s="11" t="s">
        <v>11</v>
      </c>
      <c r="B11" s="12">
        <v>2024</v>
      </c>
      <c r="C11" s="13">
        <v>833334</v>
      </c>
      <c r="D11" s="13"/>
    </row>
    <row r="12" spans="1:4" s="10" customFormat="1" ht="17.25" customHeight="1" x14ac:dyDescent="0.25">
      <c r="A12" s="11" t="s">
        <v>12</v>
      </c>
      <c r="B12" s="12">
        <v>2026</v>
      </c>
      <c r="C12" s="13">
        <v>86181.81</v>
      </c>
      <c r="D12" s="13">
        <v>6267.8190200927302</v>
      </c>
    </row>
    <row r="13" spans="1:4" s="10" customFormat="1" ht="17.25" customHeight="1" x14ac:dyDescent="0.25">
      <c r="A13" s="11" t="s">
        <v>13</v>
      </c>
      <c r="B13" s="12">
        <v>2024</v>
      </c>
      <c r="C13" s="13">
        <v>332767.5354545454</v>
      </c>
      <c r="D13" s="13"/>
    </row>
    <row r="14" spans="1:4" s="10" customFormat="1" ht="17.25" customHeight="1" x14ac:dyDescent="0.25">
      <c r="A14" s="11" t="s">
        <v>14</v>
      </c>
      <c r="B14" s="12">
        <v>2026</v>
      </c>
      <c r="C14" s="13">
        <v>177328.82</v>
      </c>
      <c r="D14" s="13">
        <v>12896.747031151293</v>
      </c>
    </row>
    <row r="15" spans="1:4" s="10" customFormat="1" ht="17.25" customHeight="1" x14ac:dyDescent="0.25">
      <c r="A15" s="11" t="s">
        <v>15</v>
      </c>
      <c r="B15" s="12">
        <v>2025</v>
      </c>
      <c r="C15" s="13">
        <v>330791.2</v>
      </c>
      <c r="D15" s="13">
        <v>15754.845717000006</v>
      </c>
    </row>
    <row r="16" spans="1:4" s="10" customFormat="1" ht="21.75" customHeight="1" x14ac:dyDescent="0.25">
      <c r="A16" s="14" t="s">
        <v>16</v>
      </c>
      <c r="B16" s="15"/>
      <c r="C16" s="16">
        <f>SUM(C5:C15)</f>
        <v>3024831.7454545456</v>
      </c>
      <c r="D16" s="16">
        <f>SUM(D5:D15)</f>
        <v>39604.222867116798</v>
      </c>
    </row>
    <row r="17" spans="1:4" s="10" customFormat="1" ht="7.5" customHeight="1" x14ac:dyDescent="0.25">
      <c r="A17" s="7"/>
      <c r="B17" s="8"/>
      <c r="C17" s="9"/>
      <c r="D17" s="9"/>
    </row>
    <row r="18" spans="1:4" s="10" customFormat="1" ht="17.25" customHeight="1" x14ac:dyDescent="0.25">
      <c r="A18" s="11" t="s">
        <v>17</v>
      </c>
      <c r="B18" s="12">
        <v>2022</v>
      </c>
      <c r="C18" s="13">
        <v>24456.66</v>
      </c>
      <c r="D18" s="17"/>
    </row>
    <row r="19" spans="1:4" s="10" customFormat="1" ht="17.25" customHeight="1" x14ac:dyDescent="0.25">
      <c r="A19" s="11" t="s">
        <v>18</v>
      </c>
      <c r="B19" s="12">
        <v>2023</v>
      </c>
      <c r="C19" s="13">
        <v>13612.5</v>
      </c>
      <c r="D19" s="17"/>
    </row>
    <row r="20" spans="1:4" s="10" customFormat="1" ht="17.25" customHeight="1" x14ac:dyDescent="0.25">
      <c r="A20" s="11" t="s">
        <v>18</v>
      </c>
      <c r="B20" s="12">
        <v>2023</v>
      </c>
      <c r="C20" s="13">
        <v>4460.42</v>
      </c>
      <c r="D20" s="17"/>
    </row>
    <row r="21" spans="1:4" s="10" customFormat="1" ht="17.25" customHeight="1" x14ac:dyDescent="0.25">
      <c r="A21" s="11" t="s">
        <v>19</v>
      </c>
      <c r="B21" s="12">
        <v>2024</v>
      </c>
      <c r="C21" s="13">
        <v>11726.67</v>
      </c>
      <c r="D21" s="17"/>
    </row>
    <row r="22" spans="1:4" s="10" customFormat="1" ht="17.25" customHeight="1" x14ac:dyDescent="0.25">
      <c r="A22" s="11" t="s">
        <v>19</v>
      </c>
      <c r="B22" s="12">
        <v>2024</v>
      </c>
      <c r="C22" s="13">
        <v>4940</v>
      </c>
      <c r="D22" s="17"/>
    </row>
    <row r="23" spans="1:4" s="10" customFormat="1" ht="17.25" customHeight="1" x14ac:dyDescent="0.25">
      <c r="A23" s="11" t="s">
        <v>20</v>
      </c>
      <c r="B23" s="12">
        <v>2022</v>
      </c>
      <c r="C23" s="13">
        <v>3119.43</v>
      </c>
      <c r="D23" s="17"/>
    </row>
    <row r="24" spans="1:4" s="10" customFormat="1" ht="17.25" customHeight="1" x14ac:dyDescent="0.25">
      <c r="A24" s="11" t="s">
        <v>21</v>
      </c>
      <c r="B24" s="12">
        <v>2030</v>
      </c>
      <c r="C24" s="13">
        <v>21875</v>
      </c>
      <c r="D24" s="17"/>
    </row>
    <row r="25" spans="1:4" s="10" customFormat="1" ht="17.25" customHeight="1" x14ac:dyDescent="0.25">
      <c r="A25" s="11" t="s">
        <v>22</v>
      </c>
      <c r="B25" s="12">
        <v>2030</v>
      </c>
      <c r="C25" s="13">
        <v>30106.49</v>
      </c>
      <c r="D25" s="17"/>
    </row>
    <row r="26" spans="1:4" s="10" customFormat="1" ht="21.75" customHeight="1" x14ac:dyDescent="0.25">
      <c r="A26" s="18" t="s">
        <v>23</v>
      </c>
      <c r="B26" s="19"/>
      <c r="C26" s="16">
        <f>SUM(C18:C25)</f>
        <v>114297.17</v>
      </c>
      <c r="D26" s="16">
        <f>SUM(D18:D25)</f>
        <v>0</v>
      </c>
    </row>
    <row r="27" spans="1:4" s="10" customFormat="1" ht="7.5" customHeight="1" x14ac:dyDescent="0.25">
      <c r="A27" s="7"/>
      <c r="B27" s="8"/>
      <c r="C27" s="9"/>
      <c r="D27" s="9"/>
    </row>
    <row r="28" spans="1:4" s="10" customFormat="1" ht="17.25" customHeight="1" x14ac:dyDescent="0.25">
      <c r="A28" s="11" t="s">
        <v>24</v>
      </c>
      <c r="B28" s="12">
        <v>2024</v>
      </c>
      <c r="C28" s="17">
        <v>70805.237471769593</v>
      </c>
      <c r="D28" s="17">
        <v>1110.3224914996201</v>
      </c>
    </row>
    <row r="29" spans="1:4" s="10" customFormat="1" ht="17.25" customHeight="1" x14ac:dyDescent="0.25">
      <c r="A29" s="11" t="s">
        <v>25</v>
      </c>
      <c r="B29" s="12">
        <v>2025</v>
      </c>
      <c r="C29" s="17">
        <v>4391.3755041817785</v>
      </c>
      <c r="D29" s="17">
        <v>92.064778287770295</v>
      </c>
    </row>
    <row r="30" spans="1:4" s="10" customFormat="1" ht="17.25" customHeight="1" x14ac:dyDescent="0.25">
      <c r="A30" s="11" t="s">
        <v>26</v>
      </c>
      <c r="B30" s="12">
        <v>2026</v>
      </c>
      <c r="C30" s="17">
        <v>5033.1099999999997</v>
      </c>
      <c r="D30" s="17">
        <v>22.69</v>
      </c>
    </row>
    <row r="31" spans="1:4" s="10" customFormat="1" ht="21.75" customHeight="1" x14ac:dyDescent="0.25">
      <c r="A31" s="20" t="s">
        <v>27</v>
      </c>
      <c r="B31" s="21"/>
      <c r="C31" s="16">
        <f t="shared" ref="C31:D31" si="0">SUM(C28:C30)</f>
        <v>80229.722975951372</v>
      </c>
      <c r="D31" s="16">
        <f t="shared" si="0"/>
        <v>1225.0772697873904</v>
      </c>
    </row>
    <row r="32" spans="1:4" s="10" customFormat="1" ht="7.5" customHeight="1" x14ac:dyDescent="0.25">
      <c r="A32" s="7"/>
      <c r="B32" s="8"/>
      <c r="C32" s="9"/>
      <c r="D32" s="9"/>
    </row>
    <row r="33" spans="1:4" s="10" customFormat="1" ht="17.25" customHeight="1" x14ac:dyDescent="0.25">
      <c r="A33" s="11" t="s">
        <v>28</v>
      </c>
      <c r="B33" s="12">
        <v>2023</v>
      </c>
      <c r="C33" s="17">
        <v>2166316.7599999998</v>
      </c>
      <c r="D33" s="17">
        <v>29315.696642686115</v>
      </c>
    </row>
    <row r="34" spans="1:4" s="10" customFormat="1" ht="21.75" customHeight="1" x14ac:dyDescent="0.25">
      <c r="A34" s="20" t="s">
        <v>29</v>
      </c>
      <c r="B34" s="21"/>
      <c r="C34" s="16">
        <f>SUM(C33)</f>
        <v>2166316.7599999998</v>
      </c>
      <c r="D34" s="16">
        <f>SUM(D33)</f>
        <v>29315.696642686115</v>
      </c>
    </row>
    <row r="35" spans="1:4" s="10" customFormat="1" ht="7.5" customHeight="1" x14ac:dyDescent="0.25">
      <c r="A35" s="7"/>
      <c r="B35" s="8"/>
      <c r="C35" s="9"/>
      <c r="D35" s="9"/>
    </row>
    <row r="36" spans="1:4" s="10" customFormat="1" ht="24" customHeight="1" x14ac:dyDescent="0.25">
      <c r="A36" s="22" t="s">
        <v>30</v>
      </c>
      <c r="B36" s="23"/>
      <c r="C36" s="24">
        <f>C16+C26+C31+C34</f>
        <v>5385675.3984304965</v>
      </c>
      <c r="D36" s="24">
        <f>D16+D26+D31+D34</f>
        <v>70144.996779590307</v>
      </c>
    </row>
  </sheetData>
  <mergeCells count="1">
    <mergeCell ref="A1:D1"/>
  </mergeCells>
  <printOptions horizontalCentered="1"/>
  <pageMargins left="0.59055118110236227" right="0.59055118110236227" top="0.98425196850393704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PASIVOS FINANCIEROS 2022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2022-03-16T13:35:41Z</dcterms:created>
  <dcterms:modified xsi:type="dcterms:W3CDTF">2022-03-16T13:36:15Z</dcterms:modified>
</cp:coreProperties>
</file>