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Z:\PORTAL DE TRANSPARENCIA\INFORMACION ECONOMICA\CONTRATOS\2021\ESTADISTICAS\"/>
    </mc:Choice>
  </mc:AlternateContent>
  <xr:revisionPtr revIDLastSave="0" documentId="13_ncr:1_{1C2A78B1-0389-4D39-BF34-0A7798283ED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POS DE CONTRATOS_TOTAL UPM" sheetId="1" r:id="rId1"/>
  </sheets>
  <definedNames>
    <definedName name="_xlnm.Print_Area" localSheetId="0">'TIPOS DE CONTRATOS_TOTAL UPM'!$A$1:$F$90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F69" i="1"/>
  <c r="E69" i="1"/>
  <c r="F68" i="1"/>
  <c r="E68" i="1"/>
  <c r="F67" i="1"/>
  <c r="E67" i="1"/>
  <c r="D13" i="1"/>
  <c r="E13" i="1" s="1"/>
  <c r="B13" i="1"/>
  <c r="C12" i="1" s="1"/>
  <c r="E70" i="1" l="1"/>
  <c r="C10" i="1"/>
  <c r="E10" i="1"/>
  <c r="E11" i="1"/>
  <c r="E12" i="1"/>
  <c r="C11" i="1"/>
  <c r="C13" i="1" s="1"/>
  <c r="F70" i="1"/>
</calcChain>
</file>

<file path=xl/sharedStrings.xml><?xml version="1.0" encoding="utf-8"?>
<sst xmlns="http://schemas.openxmlformats.org/spreadsheetml/2006/main" count="25" uniqueCount="17">
  <si>
    <t>Tipo de Contrato</t>
  </si>
  <si>
    <t>Importe en Euros</t>
  </si>
  <si>
    <t>Porcentaje</t>
  </si>
  <si>
    <t>Número adjudicado</t>
  </si>
  <si>
    <t>Suministros</t>
  </si>
  <si>
    <t>Servicios</t>
  </si>
  <si>
    <t>Obras</t>
  </si>
  <si>
    <t>TOTAL</t>
  </si>
  <si>
    <t>Total general</t>
  </si>
  <si>
    <t>Contratos</t>
  </si>
  <si>
    <t>Formalizados</t>
  </si>
  <si>
    <t>Contratos basados en AM</t>
  </si>
  <si>
    <t>Menores</t>
  </si>
  <si>
    <t>Privados</t>
  </si>
  <si>
    <t>Evolución</t>
  </si>
  <si>
    <t>% 2019-2020</t>
  </si>
  <si>
    <t>% 2029-2021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</si>
</sst>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4" fillId="0" borderId="1" xfId="0" applyNumberFormat="1" applyFont="1" applyFill="1" applyBorder="1"/>
    <xf numFmtId="10" fontId="0" fillId="0" borderId="1" xfId="0" applyNumberFormat="1" applyBorder="1"/>
    <xf numFmtId="0" fontId="4" fillId="0" borderId="1" xfId="0" applyFont="1" applyFill="1" applyBorder="1"/>
    <xf numFmtId="4" fontId="0" fillId="0" borderId="0" xfId="0" applyNumberFormat="1"/>
    <xf numFmtId="0" fontId="5" fillId="0" borderId="1" xfId="0" applyFont="1" applyFill="1" applyBorder="1" applyAlignment="1">
      <alignment vertical="center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1" fillId="0" borderId="1" xfId="0" applyFont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4" fontId="0" fillId="0" borderId="1" xfId="0" applyNumberFormat="1" applyFont="1" applyBorder="1"/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Importe contratado por Tipo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1C-45AA-B9F0-1A408C5B312F}"/>
              </c:ext>
            </c:extLst>
          </c:dPt>
          <c:dPt>
            <c:idx val="1"/>
            <c:invertIfNegative val="0"/>
            <c:bubble3D val="0"/>
            <c:spPr>
              <a:solidFill>
                <a:srgbClr val="AC75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1C-45AA-B9F0-1A408C5B312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1C-45AA-B9F0-1A408C5B31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'TIPOS DE CONTRATOS_TOTAL UPM'!$A$10:$A$12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'TIPOS DE CONTRATOS_TOTAL UPM'!$B$10:$B$12</c:f>
              <c:numCache>
                <c:formatCode>#,##0.00</c:formatCode>
                <c:ptCount val="3"/>
                <c:pt idx="0">
                  <c:v>30338135.174000092</c:v>
                </c:pt>
                <c:pt idx="1">
                  <c:v>11891193.78999999</c:v>
                </c:pt>
                <c:pt idx="2">
                  <c:v>5728014.1000000024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1C-45AA-B9F0-1A408C5B3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0939736"/>
        <c:axId val="400945616"/>
      </c:barChart>
      <c:catAx>
        <c:axId val="400939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0945616"/>
        <c:crosses val="autoZero"/>
        <c:auto val="1"/>
        <c:lblAlgn val="ctr"/>
        <c:lblOffset val="100"/>
        <c:noMultiLvlLbl val="0"/>
      </c:catAx>
      <c:valAx>
        <c:axId val="40094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0939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/>
              <a:t>Número de contratos adjudicados</a:t>
            </a:r>
            <a:r>
              <a:rPr lang="es-ES" sz="1600" b="1" baseline="0"/>
              <a:t> por Tipo</a:t>
            </a:r>
            <a:endParaRPr lang="es-E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15-4B85-81C0-16F99D5D0B70}"/>
              </c:ext>
            </c:extLst>
          </c:dPt>
          <c:dPt>
            <c:idx val="1"/>
            <c:bubble3D val="0"/>
            <c:spPr>
              <a:solidFill>
                <a:srgbClr val="AC75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15-4B85-81C0-16F99D5D0B7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15-4B85-81C0-16F99D5D0B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'TIPOS DE CONTRATOS_TOTAL UPM'!$A$10:$A$12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'TIPOS DE CONTRATOS_TOTAL UPM'!$E$10:$E$12</c:f>
              <c:numCache>
                <c:formatCode>0.00%</c:formatCode>
                <c:ptCount val="3"/>
                <c:pt idx="0">
                  <c:v>0.85655216284987279</c:v>
                </c:pt>
                <c:pt idx="1">
                  <c:v>7.999363867684478E-2</c:v>
                </c:pt>
                <c:pt idx="2">
                  <c:v>6.3454198473282444E-2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15-4B85-81C0-16F99D5D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</a:t>
            </a:r>
            <a:r>
              <a:rPr lang="es-ES" baseline="0"/>
              <a:t> por año y tipo de contrato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'TIPOS DE CONTRATOS_TOTAL UPM'!$A$67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'TIPOS DE CONTRATOS_TOTAL UPM'!$B$66:$D$66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'TIPOS DE CONTRATOS_TOTAL UPM'!$B$67:$D$67</c:f>
              <c:numCache>
                <c:formatCode>#,##0.00</c:formatCode>
                <c:ptCount val="3"/>
                <c:pt idx="0">
                  <c:v>13082633.314999998</c:v>
                </c:pt>
                <c:pt idx="1">
                  <c:v>24678071.449999981</c:v>
                </c:pt>
                <c:pt idx="2">
                  <c:v>30338135.174000092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382-8491-9AE203C84697}"/>
            </c:ext>
          </c:extLst>
        </c:ser>
        <c:ser>
          <c:idx val="1"/>
          <c:order val="1"/>
          <c:tx>
            <c:strRef>
              <c:f>'TIPOS DE CONTRATOS_TOTAL UPM'!$A$68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A86ED4"/>
            </a:solidFill>
            <a:ln>
              <a:noFill/>
            </a:ln>
            <a:effectLst/>
          </c:spPr>
          <c:invertIfNegative val="0"/>
          <c:cat>
            <c:numRef>
              <c:f>'TIPOS DE CONTRATOS_TOTAL UPM'!$B$66:$D$66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'TIPOS DE CONTRATOS_TOTAL UPM'!$B$68:$D$68</c:f>
              <c:numCache>
                <c:formatCode>#,##0.00</c:formatCode>
                <c:ptCount val="3"/>
                <c:pt idx="0">
                  <c:v>19086796.900000002</c:v>
                </c:pt>
                <c:pt idx="1">
                  <c:v>13052032.469999999</c:v>
                </c:pt>
                <c:pt idx="2">
                  <c:v>11891193.78999999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E-4382-8491-9AE203C84697}"/>
            </c:ext>
          </c:extLst>
        </c:ser>
        <c:ser>
          <c:idx val="2"/>
          <c:order val="2"/>
          <c:tx>
            <c:strRef>
              <c:f>'TIPOS DE CONTRATOS_TOTAL UPM'!$A$69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'TIPOS DE CONTRATOS_TOTAL UPM'!$B$66:$D$66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'TIPOS DE CONTRATOS_TOTAL UPM'!$B$69:$D$69</c:f>
              <c:numCache>
                <c:formatCode>#,##0.00</c:formatCode>
                <c:ptCount val="3"/>
                <c:pt idx="0">
                  <c:v>4365436.92</c:v>
                </c:pt>
                <c:pt idx="1">
                  <c:v>3837926.0700000003</c:v>
                </c:pt>
                <c:pt idx="2">
                  <c:v>5728014.1000000024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E-4382-8491-9AE203C84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942088"/>
        <c:axId val="385776624"/>
      </c:barChart>
      <c:catAx>
        <c:axId val="40094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5776624"/>
        <c:crosses val="autoZero"/>
        <c:auto val="1"/>
        <c:lblAlgn val="ctr"/>
        <c:lblOffset val="100"/>
        <c:noMultiLvlLbl val="0"/>
      </c:catAx>
      <c:valAx>
        <c:axId val="38577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0942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57150</xdr:rowOff>
    </xdr:from>
    <xdr:to>
      <xdr:col>5</xdr:col>
      <xdr:colOff>409575</xdr:colOff>
      <xdr:row>30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373380</xdr:colOff>
      <xdr:row>33</xdr:row>
      <xdr:rowOff>1270</xdr:rowOff>
    </xdr:from>
    <xdr:to>
      <xdr:col>4</xdr:col>
      <xdr:colOff>421640</xdr:colOff>
      <xdr:row>49</xdr:row>
      <xdr:rowOff>55880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795337</xdr:colOff>
      <xdr:row>74</xdr:row>
      <xdr:rowOff>75247</xdr:rowOff>
    </xdr:from>
    <xdr:to>
      <xdr:col>4</xdr:col>
      <xdr:colOff>120967</xdr:colOff>
      <xdr:row>88</xdr:row>
      <xdr:rowOff>160972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P70"/>
  <sheetViews>
    <sheetView tabSelected="1" topLeftCell="A64" zoomScaleNormal="100" workbookViewId="0">
      <selection activeCell="J68" sqref="J68"/>
    </sheetView>
  </sheetViews>
  <sheetFormatPr baseColWidth="10" defaultRowHeight="14.4" x14ac:dyDescent="0.3"/>
  <cols>
    <col min="1" max="1" width="23.6640625" customWidth="1"/>
    <col min="2" max="2" width="16.33203125" bestFit="1" customWidth="1"/>
    <col min="3" max="3" width="14.88671875" customWidth="1"/>
    <col min="4" max="4" width="16.33203125" customWidth="1"/>
    <col min="5" max="5" width="13.21875" customWidth="1"/>
    <col min="6" max="6" width="11.6640625" bestFit="1" customWidth="1"/>
    <col min="9" max="10" width="12.6640625" bestFit="1" customWidth="1"/>
    <col min="12" max="12" width="16.33203125" bestFit="1" customWidth="1"/>
    <col min="16" max="16" width="12.6640625" bestFit="1" customWidth="1"/>
  </cols>
  <sheetData>
    <row r="9" spans="1:16" x14ac:dyDescent="0.3">
      <c r="A9" s="1" t="s">
        <v>0</v>
      </c>
      <c r="B9" s="1" t="s">
        <v>1</v>
      </c>
      <c r="C9" s="2" t="s">
        <v>2</v>
      </c>
      <c r="D9" s="1" t="s">
        <v>3</v>
      </c>
      <c r="E9" s="2" t="s">
        <v>2</v>
      </c>
    </row>
    <row r="10" spans="1:16" ht="15.6" x14ac:dyDescent="0.3">
      <c r="A10" s="3" t="s">
        <v>4</v>
      </c>
      <c r="B10" s="4">
        <v>30338135.174000092</v>
      </c>
      <c r="C10" s="5">
        <f>(B10/$B$13)</f>
        <v>0.63260667158965023</v>
      </c>
      <c r="D10" s="6">
        <v>5386</v>
      </c>
      <c r="E10" s="5">
        <f>(D10/$D$13)</f>
        <v>0.85655216284987279</v>
      </c>
      <c r="I10" s="7"/>
    </row>
    <row r="11" spans="1:16" ht="15.6" x14ac:dyDescent="0.3">
      <c r="A11" s="3" t="s">
        <v>5</v>
      </c>
      <c r="B11" s="4">
        <v>11891193.78999999</v>
      </c>
      <c r="C11" s="5">
        <f t="shared" ref="C11:C12" si="0">(B11/$B$13)</f>
        <v>0.24795355685428488</v>
      </c>
      <c r="D11" s="6">
        <v>503</v>
      </c>
      <c r="E11" s="5">
        <f t="shared" ref="E11:E13" si="1">(D11/$D$13)</f>
        <v>7.999363867684478E-2</v>
      </c>
      <c r="I11" s="7"/>
      <c r="P11" s="7"/>
    </row>
    <row r="12" spans="1:16" ht="15.6" x14ac:dyDescent="0.3">
      <c r="A12" s="3" t="s">
        <v>6</v>
      </c>
      <c r="B12" s="4">
        <v>5728014.1000000024</v>
      </c>
      <c r="C12" s="5">
        <f t="shared" si="0"/>
        <v>0.11943977155606487</v>
      </c>
      <c r="D12" s="6">
        <v>399</v>
      </c>
      <c r="E12" s="5">
        <f t="shared" si="1"/>
        <v>6.3454198473282444E-2</v>
      </c>
      <c r="I12" s="7"/>
      <c r="P12" s="7"/>
    </row>
    <row r="13" spans="1:16" ht="15.6" x14ac:dyDescent="0.3">
      <c r="A13" s="8" t="s">
        <v>7</v>
      </c>
      <c r="B13" s="9">
        <f>SUM(B10:B12)</f>
        <v>47957343.064000085</v>
      </c>
      <c r="C13" s="10">
        <f>SUM(C10:C12)</f>
        <v>1</v>
      </c>
      <c r="D13" s="11">
        <f>SUM(D10:D12)</f>
        <v>6288</v>
      </c>
      <c r="E13" s="10">
        <f t="shared" si="1"/>
        <v>1</v>
      </c>
      <c r="I13" s="7"/>
      <c r="P13" s="7"/>
    </row>
    <row r="14" spans="1:16" x14ac:dyDescent="0.3">
      <c r="P14" s="7"/>
    </row>
    <row r="15" spans="1:16" x14ac:dyDescent="0.3">
      <c r="P15" s="7"/>
    </row>
    <row r="16" spans="1:16" x14ac:dyDescent="0.3">
      <c r="P16" s="7"/>
    </row>
    <row r="17" spans="1:1" x14ac:dyDescent="0.3">
      <c r="A17" s="12"/>
    </row>
    <row r="18" spans="1:1" ht="15.6" x14ac:dyDescent="0.3">
      <c r="A18" s="13"/>
    </row>
    <row r="19" spans="1:1" ht="15.6" x14ac:dyDescent="0.3">
      <c r="A19" s="13"/>
    </row>
    <row r="20" spans="1:1" ht="15.6" x14ac:dyDescent="0.3">
      <c r="A20" s="13"/>
    </row>
    <row r="21" spans="1:1" ht="15.6" x14ac:dyDescent="0.3">
      <c r="A21" s="13"/>
    </row>
    <row r="54" spans="1:3" x14ac:dyDescent="0.3">
      <c r="A54" s="1" t="s">
        <v>9</v>
      </c>
      <c r="B54" s="1" t="s">
        <v>1</v>
      </c>
      <c r="C54" s="1" t="s">
        <v>3</v>
      </c>
    </row>
    <row r="55" spans="1:3" ht="15.6" x14ac:dyDescent="0.3">
      <c r="A55" s="3" t="s">
        <v>10</v>
      </c>
      <c r="B55" s="4">
        <v>30019347.979999971</v>
      </c>
      <c r="C55" s="3">
        <v>395</v>
      </c>
    </row>
    <row r="56" spans="1:3" ht="15.6" x14ac:dyDescent="0.3">
      <c r="A56" s="3" t="s">
        <v>11</v>
      </c>
      <c r="B56" s="4">
        <v>6784768.5939999949</v>
      </c>
      <c r="C56" s="3">
        <v>4131</v>
      </c>
    </row>
    <row r="57" spans="1:3" ht="15.6" x14ac:dyDescent="0.3">
      <c r="A57" s="3" t="s">
        <v>12</v>
      </c>
      <c r="B57" s="4">
        <v>11153226.490000006</v>
      </c>
      <c r="C57" s="3">
        <v>1762</v>
      </c>
    </row>
    <row r="58" spans="1:3" ht="15.6" x14ac:dyDescent="0.3">
      <c r="A58" s="3" t="s">
        <v>13</v>
      </c>
      <c r="B58" s="14">
        <v>919769.49000000011</v>
      </c>
      <c r="C58" s="3">
        <v>62</v>
      </c>
    </row>
    <row r="59" spans="1:3" x14ac:dyDescent="0.3">
      <c r="A59" s="1" t="s">
        <v>8</v>
      </c>
      <c r="B59" s="15">
        <v>48877112.55400002</v>
      </c>
      <c r="C59" s="16">
        <v>6350</v>
      </c>
    </row>
    <row r="65" spans="1:6" x14ac:dyDescent="0.3">
      <c r="A65" t="s">
        <v>14</v>
      </c>
    </row>
    <row r="66" spans="1:6" x14ac:dyDescent="0.3">
      <c r="A66" s="1" t="s">
        <v>0</v>
      </c>
      <c r="B66" s="1">
        <v>2019</v>
      </c>
      <c r="C66" s="1">
        <v>2020</v>
      </c>
      <c r="D66" s="1">
        <v>2021</v>
      </c>
      <c r="E66" s="1" t="s">
        <v>15</v>
      </c>
      <c r="F66" s="1" t="s">
        <v>16</v>
      </c>
    </row>
    <row r="67" spans="1:6" ht="15.6" x14ac:dyDescent="0.3">
      <c r="A67" s="3" t="s">
        <v>4</v>
      </c>
      <c r="B67" s="4">
        <v>13082633.314999998</v>
      </c>
      <c r="C67" s="4">
        <v>24678071.449999981</v>
      </c>
      <c r="D67" s="4">
        <v>30338135.174000092</v>
      </c>
      <c r="E67" s="5">
        <f>(C67-B67)/B67</f>
        <v>0.88632294858445215</v>
      </c>
      <c r="F67" s="5">
        <f>(D67-B67)/B67</f>
        <v>1.3189624323732791</v>
      </c>
    </row>
    <row r="68" spans="1:6" ht="15.6" x14ac:dyDescent="0.3">
      <c r="A68" s="3" t="s">
        <v>5</v>
      </c>
      <c r="B68" s="4">
        <v>19086796.900000002</v>
      </c>
      <c r="C68" s="4">
        <v>13052032.469999999</v>
      </c>
      <c r="D68" s="4">
        <v>11891193.78999999</v>
      </c>
      <c r="E68" s="5">
        <f t="shared" ref="E68:E70" si="2">(C68-B68)/B68</f>
        <v>-0.31617481244325507</v>
      </c>
      <c r="F68" s="5">
        <f t="shared" ref="F68:F70" si="3">(D68-B68)/B68</f>
        <v>-0.37699374849008904</v>
      </c>
    </row>
    <row r="69" spans="1:6" ht="15.6" x14ac:dyDescent="0.3">
      <c r="A69" s="3" t="s">
        <v>6</v>
      </c>
      <c r="B69" s="4">
        <v>4365436.92</v>
      </c>
      <c r="C69" s="4">
        <v>3837926.0700000003</v>
      </c>
      <c r="D69" s="4">
        <v>5728014.1000000024</v>
      </c>
      <c r="E69" s="5">
        <f t="shared" si="2"/>
        <v>-0.12083804202581391</v>
      </c>
      <c r="F69" s="5">
        <f t="shared" si="3"/>
        <v>0.31212847762326673</v>
      </c>
    </row>
    <row r="70" spans="1:6" ht="15.6" x14ac:dyDescent="0.3">
      <c r="A70" s="8" t="s">
        <v>7</v>
      </c>
      <c r="B70" s="9">
        <f>SUM(B67:B69)</f>
        <v>36534867.134999998</v>
      </c>
      <c r="C70" s="9">
        <f t="shared" ref="C70:D70" si="4">SUM(C67:C69)</f>
        <v>41568029.98999998</v>
      </c>
      <c r="D70" s="9">
        <f t="shared" si="4"/>
        <v>47957343.064000085</v>
      </c>
      <c r="E70" s="10">
        <f t="shared" si="2"/>
        <v>0.13776327244880734</v>
      </c>
      <c r="F70" s="10">
        <f t="shared" si="3"/>
        <v>0.31264588664830484</v>
      </c>
    </row>
  </sheetData>
  <pageMargins left="0.11811023622047245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&amp;L&amp;G&amp;CESTADÍSTICAS POR TIPO DE CONTRATO 2021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TIPOS DE CONTRATOS_TOTAL UPM</vt:lpstr>
      <vt:lpstr>'TIPOS DE CONTRATOS_TOTAL UPM'!Área_de_impresión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mariajesus.carrasco</cp:lastModifiedBy>
  <cp:lastPrinted>2022-04-26T06:30:40Z</cp:lastPrinted>
  <dcterms:created xsi:type="dcterms:W3CDTF">2022-04-25T15:26:49Z</dcterms:created>
  <dcterms:modified xsi:type="dcterms:W3CDTF">2022-04-26T06:30:44Z</dcterms:modified>
</cp:coreProperties>
</file>