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alicia.garay\AppData\Local\Microsoft\Windows\INetCache\Content.Outlook\G3KZPNZL\"/>
    </mc:Choice>
  </mc:AlternateContent>
  <bookViews>
    <workbookView xWindow="0" yWindow="0" windowWidth="28800" windowHeight="12432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1" l="1"/>
  <c r="J52" i="1" s="1"/>
  <c r="F52" i="1"/>
  <c r="H52" i="1" s="1"/>
  <c r="T40" i="1"/>
  <c r="L51" i="1"/>
  <c r="J51" i="1" s="1"/>
  <c r="F51" i="1"/>
  <c r="H51" i="1" s="1"/>
  <c r="B51" i="1"/>
  <c r="B52" i="1" s="1"/>
  <c r="L50" i="1"/>
  <c r="J50" i="1" s="1"/>
  <c r="F50" i="1"/>
  <c r="H50" i="1" s="1"/>
  <c r="L49" i="1"/>
  <c r="J49" i="1" s="1"/>
  <c r="F49" i="1"/>
  <c r="H49" i="1" s="1"/>
  <c r="L48" i="1"/>
  <c r="J48" i="1" s="1"/>
  <c r="F48" i="1"/>
  <c r="H48" i="1" s="1"/>
  <c r="L47" i="1"/>
  <c r="J47" i="1" s="1"/>
  <c r="F47" i="1"/>
  <c r="H47" i="1" s="1"/>
  <c r="L46" i="1"/>
  <c r="J46" i="1" s="1"/>
  <c r="F46" i="1"/>
  <c r="H46" i="1" s="1"/>
  <c r="L45" i="1"/>
  <c r="J45" i="1" s="1"/>
  <c r="F45" i="1"/>
  <c r="H45" i="1" s="1"/>
  <c r="L44" i="1"/>
  <c r="J44" i="1" s="1"/>
  <c r="F44" i="1"/>
  <c r="H44" i="1" s="1"/>
  <c r="B44" i="1"/>
  <c r="B45" i="1" s="1"/>
  <c r="B46" i="1" s="1"/>
  <c r="B47" i="1" s="1"/>
  <c r="B48" i="1" s="1"/>
  <c r="B49" i="1" s="1"/>
  <c r="B50" i="1" s="1"/>
  <c r="L43" i="1"/>
  <c r="J43" i="1" s="1"/>
  <c r="F43" i="1"/>
  <c r="H43" i="1" s="1"/>
  <c r="L42" i="1"/>
  <c r="J42" i="1" s="1"/>
  <c r="F42" i="1"/>
  <c r="H42" i="1" s="1"/>
  <c r="L41" i="1"/>
  <c r="J41" i="1" s="1"/>
  <c r="F41" i="1"/>
  <c r="H41" i="1" s="1"/>
  <c r="L40" i="1"/>
  <c r="J40" i="1" s="1"/>
  <c r="F40" i="1"/>
  <c r="H40" i="1" s="1"/>
  <c r="L39" i="1"/>
  <c r="J39" i="1" s="1"/>
  <c r="F39" i="1"/>
  <c r="H39" i="1" s="1"/>
  <c r="B39" i="1"/>
  <c r="B40" i="1" s="1"/>
  <c r="B41" i="1" s="1"/>
  <c r="B42" i="1" s="1"/>
  <c r="B43" i="1" s="1"/>
  <c r="L38" i="1"/>
  <c r="J38" i="1" s="1"/>
  <c r="F38" i="1"/>
  <c r="H38" i="1" s="1"/>
  <c r="L37" i="1"/>
  <c r="J37" i="1" s="1"/>
  <c r="F37" i="1"/>
  <c r="H37" i="1" s="1"/>
  <c r="L36" i="1"/>
  <c r="J36" i="1" s="1"/>
  <c r="F36" i="1"/>
  <c r="H36" i="1" s="1"/>
  <c r="L35" i="1"/>
  <c r="J35" i="1" s="1"/>
  <c r="F35" i="1"/>
  <c r="H35" i="1" s="1"/>
  <c r="B35" i="1"/>
  <c r="B36" i="1" s="1"/>
  <c r="B37" i="1" s="1"/>
  <c r="B38" i="1" s="1"/>
  <c r="L34" i="1"/>
  <c r="J34" i="1" s="1"/>
  <c r="F34" i="1"/>
  <c r="H34" i="1" s="1"/>
  <c r="L33" i="1"/>
  <c r="J33" i="1" s="1"/>
  <c r="F33" i="1"/>
  <c r="H33" i="1" s="1"/>
  <c r="L32" i="1"/>
  <c r="J32" i="1" s="1"/>
  <c r="F32" i="1"/>
  <c r="H32" i="1" s="1"/>
  <c r="L31" i="1"/>
  <c r="J31" i="1" s="1"/>
  <c r="F31" i="1"/>
  <c r="H31" i="1" s="1"/>
  <c r="L30" i="1"/>
  <c r="J30" i="1" s="1"/>
  <c r="F30" i="1"/>
  <c r="H30" i="1" s="1"/>
  <c r="L29" i="1"/>
  <c r="J29" i="1" s="1"/>
  <c r="F29" i="1"/>
  <c r="H29" i="1" s="1"/>
  <c r="L28" i="1"/>
  <c r="J28" i="1" s="1"/>
  <c r="F28" i="1"/>
  <c r="H28" i="1" s="1"/>
  <c r="L27" i="1"/>
  <c r="J27" i="1" s="1"/>
  <c r="F27" i="1"/>
  <c r="H27" i="1" s="1"/>
  <c r="B27" i="1"/>
  <c r="B32" i="1" s="1"/>
  <c r="L26" i="1"/>
  <c r="J26" i="1" s="1"/>
  <c r="F26" i="1"/>
  <c r="H26" i="1" s="1"/>
  <c r="L25" i="1"/>
  <c r="J25" i="1" s="1"/>
  <c r="F25" i="1"/>
  <c r="H25" i="1" s="1"/>
  <c r="L24" i="1"/>
  <c r="J24" i="1" s="1"/>
  <c r="F24" i="1"/>
  <c r="H24" i="1" s="1"/>
  <c r="L23" i="1"/>
  <c r="J23" i="1" s="1"/>
  <c r="F23" i="1"/>
  <c r="H23" i="1" s="1"/>
  <c r="L22" i="1"/>
  <c r="J22" i="1" s="1"/>
  <c r="F22" i="1"/>
  <c r="H22" i="1" s="1"/>
  <c r="B22" i="1"/>
  <c r="B26" i="1" s="1"/>
  <c r="D26" i="1" s="1"/>
  <c r="L21" i="1"/>
  <c r="J21" i="1" s="1"/>
  <c r="F21" i="1"/>
  <c r="H21" i="1" s="1"/>
  <c r="L20" i="1"/>
  <c r="J20" i="1" s="1"/>
  <c r="F20" i="1"/>
  <c r="H20" i="1" s="1"/>
  <c r="B20" i="1"/>
  <c r="B21" i="1" s="1"/>
  <c r="L19" i="1"/>
  <c r="J19" i="1" s="1"/>
  <c r="F19" i="1"/>
  <c r="H19" i="1" s="1"/>
  <c r="L18" i="1"/>
  <c r="J18" i="1" s="1"/>
  <c r="F18" i="1"/>
  <c r="H18" i="1" s="1"/>
  <c r="L17" i="1"/>
  <c r="J17" i="1" s="1"/>
  <c r="F17" i="1"/>
  <c r="H17" i="1" s="1"/>
  <c r="B17" i="1"/>
  <c r="D17" i="1" s="1"/>
  <c r="L16" i="1"/>
  <c r="J16" i="1" s="1"/>
  <c r="F16" i="1"/>
  <c r="H16" i="1" s="1"/>
  <c r="T13" i="1"/>
  <c r="L15" i="1"/>
  <c r="J15" i="1" s="1"/>
  <c r="F15" i="1"/>
  <c r="H15" i="1" s="1"/>
  <c r="L14" i="1"/>
  <c r="J14" i="1" s="1"/>
  <c r="F14" i="1"/>
  <c r="H14" i="1" s="1"/>
  <c r="B14" i="1"/>
  <c r="D14" i="1" s="1"/>
  <c r="T11" i="1"/>
  <c r="L13" i="1"/>
  <c r="J13" i="1" s="1"/>
  <c r="F13" i="1"/>
  <c r="H13" i="1" s="1"/>
  <c r="L12" i="1"/>
  <c r="J12" i="1" s="1"/>
  <c r="F12" i="1"/>
  <c r="H12" i="1" s="1"/>
  <c r="B12" i="1"/>
  <c r="B13" i="1" s="1"/>
  <c r="D13" i="1" s="1"/>
  <c r="L11" i="1"/>
  <c r="J11" i="1" s="1"/>
  <c r="F11" i="1"/>
  <c r="H11" i="1" s="1"/>
  <c r="B11" i="1"/>
  <c r="D11" i="1" s="1"/>
  <c r="L10" i="1"/>
  <c r="J10" i="1" s="1"/>
  <c r="F10" i="1"/>
  <c r="H10" i="1" s="1"/>
  <c r="B10" i="1"/>
  <c r="D10" i="1" s="1"/>
  <c r="T9" i="1"/>
  <c r="L9" i="1"/>
  <c r="J9" i="1" s="1"/>
  <c r="F9" i="1"/>
  <c r="H9" i="1" s="1"/>
  <c r="L8" i="1"/>
  <c r="J8" i="1" s="1"/>
  <c r="F8" i="1"/>
  <c r="H8" i="1" s="1"/>
  <c r="B8" i="1"/>
  <c r="D8" i="1" s="1"/>
  <c r="D9" i="1" s="1"/>
  <c r="T7" i="1"/>
  <c r="L7" i="1"/>
  <c r="J7" i="1" s="1"/>
  <c r="F7" i="1"/>
  <c r="H7" i="1" s="1"/>
  <c r="L6" i="1"/>
  <c r="J6" i="1" s="1"/>
  <c r="F6" i="1"/>
  <c r="H6" i="1" s="1"/>
  <c r="B6" i="1"/>
  <c r="B7" i="1" s="1"/>
  <c r="D39" i="1" l="1"/>
  <c r="D40" i="1" s="1"/>
  <c r="D41" i="1" s="1"/>
  <c r="D42" i="1" s="1"/>
  <c r="D43" i="1" s="1"/>
  <c r="D22" i="1"/>
  <c r="D25" i="1" s="1"/>
  <c r="D12" i="1"/>
  <c r="D20" i="1"/>
  <c r="D21" i="1" s="1"/>
  <c r="D44" i="1"/>
  <c r="D45" i="1" s="1"/>
  <c r="D46" i="1" s="1"/>
  <c r="D47" i="1" s="1"/>
  <c r="D48" i="1" s="1"/>
  <c r="D49" i="1" s="1"/>
  <c r="D50" i="1" s="1"/>
  <c r="B25" i="1"/>
  <c r="B23" i="1"/>
  <c r="B24" i="1" s="1"/>
  <c r="D27" i="1"/>
  <c r="D32" i="1" s="1"/>
  <c r="B34" i="1"/>
  <c r="B31" i="1"/>
  <c r="B29" i="1"/>
  <c r="D29" i="1" s="1"/>
  <c r="B30" i="1"/>
  <c r="D6" i="1"/>
  <c r="D7" i="1" s="1"/>
  <c r="B9" i="1"/>
  <c r="B33" i="1"/>
  <c r="D33" i="1" s="1"/>
  <c r="D34" i="1" s="1"/>
  <c r="D35" i="1" s="1"/>
  <c r="D36" i="1" s="1"/>
  <c r="D16" i="1"/>
  <c r="D15" i="1"/>
  <c r="D18" i="1"/>
  <c r="D19" i="1"/>
  <c r="B15" i="1"/>
  <c r="B16" i="1" s="1"/>
  <c r="B18" i="1"/>
  <c r="B19" i="1" s="1"/>
  <c r="B28" i="1"/>
  <c r="D51" i="1"/>
  <c r="D52" i="1" s="1"/>
  <c r="D23" i="1" l="1"/>
  <c r="D30" i="1"/>
  <c r="D24" i="1"/>
  <c r="D28" i="1"/>
  <c r="D38" i="1"/>
  <c r="D37" i="1"/>
  <c r="D31" i="1"/>
</calcChain>
</file>

<file path=xl/sharedStrings.xml><?xml version="1.0" encoding="utf-8"?>
<sst xmlns="http://schemas.openxmlformats.org/spreadsheetml/2006/main" count="134" uniqueCount="61">
  <si>
    <t>RETRIBUCIONES P.A.S. FUNCIONARIO       AÑO 2022</t>
  </si>
  <si>
    <t>Nivel</t>
  </si>
  <si>
    <t>mensual</t>
  </si>
  <si>
    <t>anual</t>
  </si>
  <si>
    <t>Puesto de trabajo</t>
  </si>
  <si>
    <t>Gerente</t>
  </si>
  <si>
    <t>J/P</t>
  </si>
  <si>
    <t>A1</t>
  </si>
  <si>
    <t>Secretario del Consejo Social</t>
  </si>
  <si>
    <t>Vicegerente/Direct.Área Económ./Direct.Gab.Asesoría Juríd</t>
  </si>
  <si>
    <t>A2</t>
  </si>
  <si>
    <t>J. Área/J. Gabinete/Deleg. Protec. Datos/Dtor. Adm.</t>
  </si>
  <si>
    <t>J Servicio/Ases. letrado/Director Bbl Univ./Dtr. Igualdad</t>
  </si>
  <si>
    <t>Jefe Servicio</t>
  </si>
  <si>
    <t>C1</t>
  </si>
  <si>
    <t>Dtr. Bbl Area /Subdtr. Bbl./ Téc. Resp. Inform./Asesor letrado</t>
  </si>
  <si>
    <t>Administrador de Centro</t>
  </si>
  <si>
    <t>C2</t>
  </si>
  <si>
    <t>Gestor Apoyo / Director Bbl. e Informat.Centro</t>
  </si>
  <si>
    <t>Jefe Sec. Gab. Rector / Admón. Apoyo</t>
  </si>
  <si>
    <t>J Sec. / Bibl. / Inform. / Téc Admón. I</t>
  </si>
  <si>
    <t>Técnico  informática I y II</t>
  </si>
  <si>
    <t>Jefe Secretaría Rector</t>
  </si>
  <si>
    <t>Mensual</t>
  </si>
  <si>
    <t>Paga extra</t>
  </si>
  <si>
    <t>J.Sec./ Bibl. / Técnico Informática II</t>
  </si>
  <si>
    <t>Bibliotecas / Admón / Téc. Informática III</t>
  </si>
  <si>
    <t>Técnico Auxiliar Informática I</t>
  </si>
  <si>
    <t>Bibliotecas / Admón / Jef. Negociado / Téc. Inf III</t>
  </si>
  <si>
    <t>Secret altos cargos</t>
  </si>
  <si>
    <t>Secret altos cargos y dirección</t>
  </si>
  <si>
    <t>Secretaria Rector</t>
  </si>
  <si>
    <t>Secretaria Director Gabinete Rector</t>
  </si>
  <si>
    <t>Secretaria de Adjunto</t>
  </si>
  <si>
    <t>Jefe de Negociado</t>
  </si>
  <si>
    <t>J/N</t>
  </si>
  <si>
    <t>Secretaria Departamento</t>
  </si>
  <si>
    <t>Puesto base</t>
  </si>
  <si>
    <t>Auxiliar Bibliotecas  /  Téc. Aux. Informática</t>
  </si>
  <si>
    <t>Secretaria de Departamento</t>
  </si>
  <si>
    <t>Auxiliar Bibliotecas / Tec. Aux. Infomática</t>
  </si>
  <si>
    <t>Auxiliar Bibliotecas Jornada Especial</t>
  </si>
  <si>
    <t>Auxiliar Bibliotecas / Tec. Aux. Infom.</t>
  </si>
  <si>
    <t>Patronal</t>
  </si>
  <si>
    <t>25.19%</t>
  </si>
  <si>
    <t>C. Obrera</t>
  </si>
  <si>
    <t>4.7%</t>
  </si>
  <si>
    <t xml:space="preserve">Tope Cotizac. </t>
  </si>
  <si>
    <t>Product. Tardes</t>
  </si>
  <si>
    <t xml:space="preserve">Director de Area </t>
  </si>
  <si>
    <t>Responsable Informát. y Bibliot./ Téc Informática</t>
  </si>
  <si>
    <t>Secret altos cargos y dirección (Grd.20)</t>
  </si>
  <si>
    <t>Universidad Politécnica de Marid - Servicio de Retribuciones y Pagos</t>
  </si>
  <si>
    <t>Derechos Pasivos y MUFACE</t>
  </si>
  <si>
    <t>Trienios</t>
  </si>
  <si>
    <t>Sueldo</t>
  </si>
  <si>
    <t>Cpto. Destino</t>
  </si>
  <si>
    <t>Cpto. Específico</t>
  </si>
  <si>
    <t>Cpto. Productividad</t>
  </si>
  <si>
    <t>Seguridad Social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</si>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</sst>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rgb="FF00B05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164" fontId="0" fillId="0" borderId="0" xfId="0" applyNumberFormat="1"/>
    <xf numFmtId="4" fontId="0" fillId="0" borderId="0" xfId="0" applyNumberFormat="1"/>
    <xf numFmtId="4" fontId="0" fillId="2" borderId="0" xfId="0" applyNumberFormat="1" applyFill="1"/>
    <xf numFmtId="0" fontId="0" fillId="2" borderId="0" xfId="0" applyFill="1"/>
    <xf numFmtId="0" fontId="0" fillId="0" borderId="1" xfId="0" applyBorder="1"/>
    <xf numFmtId="0" fontId="1" fillId="3" borderId="4" xfId="0" applyFont="1" applyFill="1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3" borderId="9" xfId="0" applyFill="1" applyBorder="1" applyAlignment="1">
      <alignment horizontal="centerContinuous"/>
    </xf>
    <xf numFmtId="0" fontId="0" fillId="3" borderId="10" xfId="0" applyFill="1" applyBorder="1" applyAlignment="1">
      <alignment horizontal="center"/>
    </xf>
    <xf numFmtId="4" fontId="0" fillId="0" borderId="14" xfId="0" applyNumberFormat="1" applyBorder="1" applyAlignment="1">
      <alignment horizontal="centerContinuous"/>
    </xf>
    <xf numFmtId="0" fontId="0" fillId="0" borderId="15" xfId="0" applyBorder="1"/>
    <xf numFmtId="0" fontId="0" fillId="0" borderId="16" xfId="0" applyBorder="1"/>
    <xf numFmtId="4" fontId="0" fillId="0" borderId="17" xfId="0" applyNumberFormat="1" applyBorder="1" applyAlignment="1">
      <alignment horizontal="center"/>
    </xf>
    <xf numFmtId="0" fontId="0" fillId="0" borderId="16" xfId="0" applyBorder="1" applyAlignment="1">
      <alignment horizontal="centerContinuous"/>
    </xf>
    <xf numFmtId="4" fontId="0" fillId="0" borderId="0" xfId="0" applyNumberFormat="1" applyBorder="1"/>
    <xf numFmtId="0" fontId="0" fillId="0" borderId="21" xfId="0" applyBorder="1" applyAlignment="1">
      <alignment horizontal="center"/>
    </xf>
    <xf numFmtId="4" fontId="0" fillId="2" borderId="22" xfId="0" applyNumberFormat="1" applyFill="1" applyBorder="1"/>
    <xf numFmtId="4" fontId="0" fillId="2" borderId="23" xfId="0" applyNumberFormat="1" applyFill="1" applyBorder="1"/>
    <xf numFmtId="3" fontId="0" fillId="0" borderId="24" xfId="0" applyNumberFormat="1" applyBorder="1"/>
    <xf numFmtId="3" fontId="0" fillId="2" borderId="25" xfId="0" applyNumberFormat="1" applyFill="1" applyBorder="1"/>
    <xf numFmtId="4" fontId="1" fillId="0" borderId="23" xfId="0" applyNumberFormat="1" applyFont="1" applyBorder="1"/>
    <xf numFmtId="4" fontId="0" fillId="0" borderId="22" xfId="0" applyNumberFormat="1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20" xfId="0" applyNumberFormat="1" applyBorder="1" applyAlignment="1">
      <alignment horizontal="centerContinuous"/>
    </xf>
    <xf numFmtId="4" fontId="0" fillId="0" borderId="0" xfId="0" applyNumberForma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4" fontId="1" fillId="2" borderId="22" xfId="0" applyNumberFormat="1" applyFont="1" applyFill="1" applyBorder="1"/>
    <xf numFmtId="4" fontId="1" fillId="0" borderId="27" xfId="0" applyNumberFormat="1" applyFont="1" applyBorder="1" applyAlignment="1">
      <alignment horizontal="center"/>
    </xf>
    <xf numFmtId="4" fontId="1" fillId="0" borderId="22" xfId="0" applyNumberFormat="1" applyFont="1" applyBorder="1" applyAlignment="1">
      <alignment horizontal="center"/>
    </xf>
    <xf numFmtId="4" fontId="1" fillId="0" borderId="22" xfId="0" applyNumberFormat="1" applyFont="1" applyBorder="1"/>
    <xf numFmtId="0" fontId="1" fillId="0" borderId="26" xfId="0" applyFont="1" applyBorder="1"/>
    <xf numFmtId="0" fontId="2" fillId="0" borderId="25" xfId="0" applyFont="1" applyBorder="1"/>
    <xf numFmtId="0" fontId="1" fillId="0" borderId="21" xfId="0" applyFont="1" applyBorder="1" applyAlignment="1">
      <alignment horizontal="center"/>
    </xf>
    <xf numFmtId="4" fontId="1" fillId="2" borderId="23" xfId="0" applyNumberFormat="1" applyFont="1" applyFill="1" applyBorder="1"/>
    <xf numFmtId="3" fontId="1" fillId="0" borderId="24" xfId="0" applyNumberFormat="1" applyFont="1" applyBorder="1"/>
    <xf numFmtId="3" fontId="1" fillId="2" borderId="25" xfId="0" applyNumberFormat="1" applyFont="1" applyFill="1" applyBorder="1"/>
    <xf numFmtId="0" fontId="1" fillId="0" borderId="25" xfId="0" applyFont="1" applyBorder="1"/>
    <xf numFmtId="0" fontId="0" fillId="0" borderId="26" xfId="0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4" fontId="1" fillId="0" borderId="22" xfId="0" applyNumberFormat="1" applyFont="1" applyFill="1" applyBorder="1"/>
    <xf numFmtId="3" fontId="1" fillId="0" borderId="24" xfId="0" applyNumberFormat="1" applyFont="1" applyFill="1" applyBorder="1"/>
    <xf numFmtId="3" fontId="1" fillId="0" borderId="25" xfId="0" applyNumberFormat="1" applyFont="1" applyFill="1" applyBorder="1"/>
    <xf numFmtId="0" fontId="1" fillId="0" borderId="25" xfId="0" applyFont="1" applyFill="1" applyBorder="1"/>
    <xf numFmtId="4" fontId="1" fillId="0" borderId="31" xfId="0" applyNumberFormat="1" applyFont="1" applyBorder="1" applyAlignment="1">
      <alignment horizontal="center"/>
    </xf>
    <xf numFmtId="4" fontId="1" fillId="0" borderId="32" xfId="0" applyNumberFormat="1" applyFont="1" applyBorder="1" applyAlignment="1">
      <alignment horizontal="center"/>
    </xf>
    <xf numFmtId="4" fontId="1" fillId="0" borderId="32" xfId="0" applyNumberFormat="1" applyFont="1" applyBorder="1"/>
    <xf numFmtId="0" fontId="1" fillId="0" borderId="33" xfId="0" applyFont="1" applyBorder="1"/>
    <xf numFmtId="4" fontId="0" fillId="0" borderId="34" xfId="0" applyNumberFormat="1" applyFill="1" applyBorder="1" applyAlignment="1">
      <alignment horizontal="centerContinuous"/>
    </xf>
    <xf numFmtId="4" fontId="1" fillId="0" borderId="0" xfId="0" applyNumberFormat="1" applyFont="1" applyFill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0" fillId="0" borderId="27" xfId="0" applyNumberFormat="1" applyBorder="1" applyAlignment="1">
      <alignment horizontal="centerContinuous"/>
    </xf>
    <xf numFmtId="4" fontId="1" fillId="0" borderId="23" xfId="0" applyNumberFormat="1" applyFont="1" applyFill="1" applyBorder="1"/>
    <xf numFmtId="4" fontId="1" fillId="0" borderId="0" xfId="0" applyNumberFormat="1" applyFont="1"/>
    <xf numFmtId="0" fontId="1" fillId="0" borderId="0" xfId="0" applyFont="1"/>
    <xf numFmtId="0" fontId="1" fillId="0" borderId="26" xfId="0" applyFont="1" applyBorder="1" applyAlignment="1">
      <alignment horizontal="center"/>
    </xf>
    <xf numFmtId="4" fontId="1" fillId="0" borderId="20" xfId="0" applyNumberFormat="1" applyFont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4" fontId="1" fillId="0" borderId="27" xfId="0" applyNumberFormat="1" applyFont="1" applyBorder="1"/>
    <xf numFmtId="0" fontId="3" fillId="0" borderId="26" xfId="0" applyFont="1" applyBorder="1" applyAlignment="1">
      <alignment horizontal="centerContinuous"/>
    </xf>
    <xf numFmtId="4" fontId="1" fillId="0" borderId="20" xfId="0" applyNumberFormat="1" applyFont="1" applyBorder="1" applyAlignment="1">
      <alignment horizontal="centerContinuous"/>
    </xf>
    <xf numFmtId="4" fontId="1" fillId="0" borderId="0" xfId="0" applyNumberFormat="1" applyFont="1" applyBorder="1" applyAlignment="1">
      <alignment horizontal="centerContinuous"/>
    </xf>
    <xf numFmtId="0" fontId="3" fillId="0" borderId="19" xfId="0" applyFont="1" applyBorder="1" applyAlignment="1">
      <alignment horizontal="centerContinuous"/>
    </xf>
    <xf numFmtId="4" fontId="1" fillId="0" borderId="31" xfId="0" applyNumberFormat="1" applyFont="1" applyBorder="1"/>
    <xf numFmtId="3" fontId="1" fillId="2" borderId="24" xfId="0" applyNumberFormat="1" applyFont="1" applyFill="1" applyBorder="1"/>
    <xf numFmtId="4" fontId="0" fillId="0" borderId="0" xfId="0" applyNumberFormat="1" applyBorder="1" applyAlignment="1">
      <alignment horizontal="center"/>
    </xf>
    <xf numFmtId="4" fontId="1" fillId="0" borderId="0" xfId="0" applyNumberFormat="1" applyFont="1" applyBorder="1" applyAlignment="1">
      <alignment horizontal="right"/>
    </xf>
    <xf numFmtId="0" fontId="1" fillId="0" borderId="35" xfId="0" applyFont="1" applyBorder="1"/>
    <xf numFmtId="4" fontId="0" fillId="0" borderId="36" xfId="0" applyNumberFormat="1" applyBorder="1"/>
    <xf numFmtId="4" fontId="0" fillId="0" borderId="37" xfId="0" applyNumberFormat="1" applyBorder="1"/>
    <xf numFmtId="4" fontId="1" fillId="0" borderId="37" xfId="0" applyNumberFormat="1" applyFont="1" applyBorder="1" applyAlignment="1">
      <alignment horizontal="right"/>
    </xf>
    <xf numFmtId="0" fontId="0" fillId="0" borderId="38" xfId="0" applyBorder="1"/>
    <xf numFmtId="4" fontId="0" fillId="0" borderId="32" xfId="0" applyNumberFormat="1" applyBorder="1"/>
    <xf numFmtId="0" fontId="0" fillId="0" borderId="33" xfId="0" applyBorder="1"/>
    <xf numFmtId="4" fontId="0" fillId="0" borderId="39" xfId="0" applyNumberFormat="1" applyBorder="1"/>
    <xf numFmtId="4" fontId="0" fillId="0" borderId="40" xfId="0" applyNumberFormat="1" applyBorder="1"/>
    <xf numFmtId="0" fontId="0" fillId="0" borderId="41" xfId="0" applyBorder="1"/>
    <xf numFmtId="4" fontId="0" fillId="0" borderId="42" xfId="0" applyNumberFormat="1" applyFill="1" applyBorder="1"/>
    <xf numFmtId="4" fontId="0" fillId="2" borderId="32" xfId="0" applyNumberFormat="1" applyFill="1" applyBorder="1"/>
    <xf numFmtId="0" fontId="0" fillId="0" borderId="33" xfId="0" applyBorder="1" applyAlignment="1">
      <alignment horizontal="center"/>
    </xf>
    <xf numFmtId="0" fontId="1" fillId="0" borderId="25" xfId="0" applyFont="1" applyBorder="1" applyAlignment="1">
      <alignment shrinkToFit="1"/>
    </xf>
    <xf numFmtId="0" fontId="1" fillId="0" borderId="43" xfId="0" applyFont="1" applyBorder="1" applyAlignment="1">
      <alignment horizontal="center"/>
    </xf>
    <xf numFmtId="4" fontId="1" fillId="2" borderId="32" xfId="0" applyNumberFormat="1" applyFont="1" applyFill="1" applyBorder="1"/>
    <xf numFmtId="4" fontId="1" fillId="2" borderId="44" xfId="0" applyNumberFormat="1" applyFont="1" applyFill="1" applyBorder="1"/>
    <xf numFmtId="3" fontId="1" fillId="0" borderId="45" xfId="0" applyNumberFormat="1" applyFont="1" applyBorder="1"/>
    <xf numFmtId="3" fontId="1" fillId="2" borderId="46" xfId="0" applyNumberFormat="1" applyFont="1" applyFill="1" applyBorder="1"/>
    <xf numFmtId="4" fontId="1" fillId="0" borderId="44" xfId="0" applyNumberFormat="1" applyFont="1" applyBorder="1"/>
    <xf numFmtId="3" fontId="1" fillId="2" borderId="45" xfId="0" applyNumberFormat="1" applyFont="1" applyFill="1" applyBorder="1"/>
    <xf numFmtId="3" fontId="1" fillId="0" borderId="46" xfId="0" applyNumberFormat="1" applyFont="1" applyFill="1" applyBorder="1"/>
    <xf numFmtId="0" fontId="1" fillId="0" borderId="46" xfId="0" applyFont="1" applyBorder="1"/>
    <xf numFmtId="4" fontId="0" fillId="0" borderId="31" xfId="0" applyNumberFormat="1" applyBorder="1" applyAlignment="1">
      <alignment horizontal="centerContinuous"/>
    </xf>
    <xf numFmtId="0" fontId="3" fillId="0" borderId="33" xfId="0" applyFont="1" applyBorder="1" applyAlignment="1">
      <alignment horizontal="centerContinuous"/>
    </xf>
    <xf numFmtId="4" fontId="0" fillId="0" borderId="48" xfId="0" applyNumberFormat="1" applyBorder="1"/>
    <xf numFmtId="4" fontId="0" fillId="0" borderId="49" xfId="0" applyNumberFormat="1" applyBorder="1"/>
    <xf numFmtId="4" fontId="1" fillId="0" borderId="49" xfId="0" applyNumberFormat="1" applyFont="1" applyBorder="1"/>
    <xf numFmtId="0" fontId="0" fillId="0" borderId="50" xfId="0" applyBorder="1"/>
    <xf numFmtId="4" fontId="1" fillId="0" borderId="18" xfId="0" applyNumberFormat="1" applyFont="1" applyBorder="1" applyAlignment="1">
      <alignment horizontal="center" shrinkToFit="1"/>
    </xf>
    <xf numFmtId="4" fontId="1" fillId="0" borderId="0" xfId="0" applyNumberFormat="1" applyFont="1" applyFill="1" applyBorder="1" applyAlignment="1">
      <alignment horizontal="centerContinuous" shrinkToFit="1"/>
    </xf>
    <xf numFmtId="0" fontId="0" fillId="0" borderId="19" xfId="0" applyFill="1" applyBorder="1" applyAlignment="1">
      <alignment horizontal="centerContinuous" shrinkToFit="1"/>
    </xf>
    <xf numFmtId="0" fontId="1" fillId="0" borderId="25" xfId="0" applyFont="1" applyFill="1" applyBorder="1" applyAlignment="1">
      <alignment shrinkToFit="1"/>
    </xf>
    <xf numFmtId="4" fontId="1" fillId="4" borderId="3" xfId="0" applyNumberFormat="1" applyFont="1" applyFill="1" applyBorder="1" applyAlignment="1">
      <alignment horizontal="centerContinuous"/>
    </xf>
    <xf numFmtId="0" fontId="1" fillId="4" borderId="3" xfId="0" applyFont="1" applyFill="1" applyBorder="1" applyAlignment="1">
      <alignment horizontal="centerContinuous"/>
    </xf>
    <xf numFmtId="4" fontId="0" fillId="4" borderId="8" xfId="0" applyNumberFormat="1" applyFill="1" applyBorder="1" applyAlignment="1">
      <alignment horizontal="centerContinuous"/>
    </xf>
    <xf numFmtId="0" fontId="0" fillId="4" borderId="9" xfId="0" applyFill="1" applyBorder="1" applyAlignment="1">
      <alignment horizontal="centerContinuous"/>
    </xf>
    <xf numFmtId="4" fontId="7" fillId="4" borderId="7" xfId="0" applyNumberFormat="1" applyFont="1" applyFill="1" applyBorder="1" applyAlignment="1">
      <alignment horizontal="centerContinuous"/>
    </xf>
    <xf numFmtId="4" fontId="7" fillId="4" borderId="7" xfId="0" applyNumberFormat="1" applyFont="1" applyFill="1" applyBorder="1" applyAlignment="1">
      <alignment horizontal="center"/>
    </xf>
    <xf numFmtId="4" fontId="7" fillId="4" borderId="8" xfId="0" applyNumberFormat="1" applyFont="1" applyFill="1" applyBorder="1" applyAlignment="1">
      <alignment horizontal="center"/>
    </xf>
    <xf numFmtId="4" fontId="7" fillId="4" borderId="9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" fontId="1" fillId="2" borderId="47" xfId="0" applyNumberFormat="1" applyFont="1" applyFill="1" applyBorder="1" applyAlignment="1">
      <alignment horizontal="center"/>
    </xf>
    <xf numFmtId="4" fontId="1" fillId="2" borderId="12" xfId="0" applyNumberFormat="1" applyFont="1" applyFill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2" borderId="47" xfId="0" applyNumberFormat="1" applyFill="1" applyBorder="1" applyAlignment="1">
      <alignment horizontal="center"/>
    </xf>
    <xf numFmtId="4" fontId="0" fillId="2" borderId="12" xfId="0" applyNumberFormat="1" applyFill="1" applyBorder="1" applyAlignment="1">
      <alignment horizontal="center"/>
    </xf>
    <xf numFmtId="4" fontId="0" fillId="0" borderId="28" xfId="0" applyNumberFormat="1" applyFill="1" applyBorder="1" applyAlignment="1">
      <alignment horizontal="center"/>
    </xf>
    <xf numFmtId="4" fontId="0" fillId="0" borderId="29" xfId="0" applyNumberFormat="1" applyFill="1" applyBorder="1" applyAlignment="1">
      <alignment horizontal="center"/>
    </xf>
    <xf numFmtId="4" fontId="0" fillId="0" borderId="30" xfId="0" applyNumberFormat="1" applyFill="1" applyBorder="1" applyAlignment="1">
      <alignment horizontal="center"/>
    </xf>
    <xf numFmtId="4" fontId="1" fillId="0" borderId="28" xfId="0" applyNumberFormat="1" applyFont="1" applyBorder="1" applyAlignment="1">
      <alignment horizontal="center"/>
    </xf>
    <xf numFmtId="4" fontId="1" fillId="0" borderId="29" xfId="0" applyNumberFormat="1" applyFont="1" applyBorder="1" applyAlignment="1">
      <alignment horizontal="center"/>
    </xf>
    <xf numFmtId="4" fontId="1" fillId="0" borderId="30" xfId="0" applyNumberFormat="1" applyFont="1" applyBorder="1" applyAlignment="1">
      <alignment horizontal="center"/>
    </xf>
    <xf numFmtId="4" fontId="4" fillId="4" borderId="7" xfId="0" applyNumberFormat="1" applyFont="1" applyFill="1" applyBorder="1" applyAlignment="1">
      <alignment horizontal="center"/>
    </xf>
    <xf numFmtId="4" fontId="4" fillId="4" borderId="8" xfId="0" applyNumberFormat="1" applyFont="1" applyFill="1" applyBorder="1" applyAlignment="1">
      <alignment horizontal="center"/>
    </xf>
    <xf numFmtId="4" fontId="4" fillId="4" borderId="9" xfId="0" applyNumberFormat="1" applyFont="1" applyFill="1" applyBorder="1" applyAlignment="1">
      <alignment horizontal="center"/>
    </xf>
    <xf numFmtId="4" fontId="1" fillId="0" borderId="2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1" fillId="0" borderId="19" xfId="0" applyNumberFormat="1" applyFont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0" fillId="2" borderId="1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s/2022/tablas%20salariales%20PAS%20funcionario%20TODOS%20LOS%20A&#209;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ud.98"/>
      <sheetName val="nómina-99"/>
      <sheetName val="estud.99"/>
      <sheetName val="nómina-00"/>
      <sheetName val="est.00"/>
      <sheetName val="JGOB"/>
      <sheetName val="nómina-01"/>
      <sheetName val="est.01"/>
      <sheetName val="nómina-01(2)"/>
      <sheetName val="est.01(2)"/>
      <sheetName val="nómina-02"/>
      <sheetName val="est.02"/>
      <sheetName val="nómina-03"/>
      <sheetName val="Catón-03"/>
      <sheetName val="nómina-04"/>
      <sheetName val="Catón-04"/>
      <sheetName val="nómina-05"/>
      <sheetName val="Catón-05"/>
      <sheetName val="nómina-05(2)"/>
      <sheetName val="Catón-05(2)"/>
      <sheetName val="nómina-06"/>
      <sheetName val="Catón-06"/>
      <sheetName val="nómina-07"/>
      <sheetName val="Catón-07"/>
      <sheetName val="nómina-08"/>
      <sheetName val="Catón-08"/>
      <sheetName val="nómina-09"/>
      <sheetName val="Catón-09"/>
      <sheetName val="nómina-10"/>
      <sheetName val="Catón-10"/>
      <sheetName val="Minoración-10"/>
      <sheetName val="Minor.Catón-10"/>
      <sheetName val="nómina-11"/>
      <sheetName val="Catón-11"/>
      <sheetName val="nómina-12"/>
      <sheetName val="Catón-12"/>
      <sheetName val="nómina-13"/>
      <sheetName val="Catón-13"/>
      <sheetName val="nómina-14"/>
      <sheetName val="Catón-14"/>
      <sheetName val="nómina-15"/>
      <sheetName val="Catón-15"/>
      <sheetName val="nómina-16"/>
      <sheetName val="Catón-16"/>
      <sheetName val="nómina-17"/>
      <sheetName val="Catón-17"/>
      <sheetName val="nómina-18"/>
      <sheetName val="nómina-18 (2)"/>
      <sheetName val="Catón-18 (2)"/>
      <sheetName val="nómina-19"/>
      <sheetName val="Catón-19"/>
      <sheetName val="nómina-19 (2)"/>
      <sheetName val="Catón-19 (2)"/>
      <sheetName val="nómina-20"/>
      <sheetName val="nómina-20 (2%)"/>
      <sheetName val="Catón-20(2%)"/>
      <sheetName val="nómina-21 (0,9%)"/>
      <sheetName val="Catón-21 (0,9%)"/>
      <sheetName val="nómina-22 (2%)"/>
      <sheetName val="Catón-22 (2%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>
        <row r="6">
          <cell r="B6">
            <v>1060.77</v>
          </cell>
          <cell r="F6">
            <v>3420</v>
          </cell>
          <cell r="N6">
            <v>17096.760000000002</v>
          </cell>
        </row>
        <row r="7">
          <cell r="F7">
            <v>1915.8000000000002</v>
          </cell>
          <cell r="N7">
            <v>13294.800000000001</v>
          </cell>
        </row>
        <row r="8">
          <cell r="B8">
            <v>951.46</v>
          </cell>
          <cell r="F8">
            <v>2454.6000000000004</v>
          </cell>
          <cell r="N8">
            <v>8267.52</v>
          </cell>
        </row>
        <row r="9">
          <cell r="F9">
            <v>2066.7599999999998</v>
          </cell>
          <cell r="N9">
            <v>8267.52</v>
          </cell>
        </row>
        <row r="10">
          <cell r="B10">
            <v>911.48</v>
          </cell>
          <cell r="F10">
            <v>1915.8000000000002</v>
          </cell>
          <cell r="N10">
            <v>7571.64</v>
          </cell>
        </row>
        <row r="11">
          <cell r="B11">
            <v>871.43</v>
          </cell>
          <cell r="F11">
            <v>1663.92</v>
          </cell>
          <cell r="N11">
            <v>7426.32</v>
          </cell>
        </row>
        <row r="12">
          <cell r="B12">
            <v>764.54</v>
          </cell>
          <cell r="F12">
            <v>1663.92</v>
          </cell>
          <cell r="N12">
            <v>7426.32</v>
          </cell>
        </row>
        <row r="13">
          <cell r="F13">
            <v>1603.1999999999998</v>
          </cell>
          <cell r="N13">
            <v>7280.4000000000005</v>
          </cell>
        </row>
        <row r="14">
          <cell r="B14">
            <v>678.31</v>
          </cell>
          <cell r="F14">
            <v>1442.8799999999999</v>
          </cell>
          <cell r="N14">
            <v>5985.36</v>
          </cell>
        </row>
        <row r="15">
          <cell r="F15">
            <v>1282.68</v>
          </cell>
          <cell r="N15">
            <v>5985.36</v>
          </cell>
        </row>
        <row r="16">
          <cell r="F16">
            <v>1282.68</v>
          </cell>
          <cell r="N16">
            <v>5985.36</v>
          </cell>
        </row>
        <row r="18">
          <cell r="B18">
            <v>638.29</v>
          </cell>
          <cell r="F18">
            <v>1025.6399999999999</v>
          </cell>
          <cell r="N18">
            <v>4998.96</v>
          </cell>
        </row>
        <row r="19">
          <cell r="F19">
            <v>1025.6399999999999</v>
          </cell>
          <cell r="N19">
            <v>4998.96</v>
          </cell>
        </row>
        <row r="20">
          <cell r="F20">
            <v>1025.6399999999999</v>
          </cell>
          <cell r="N20">
            <v>4998.96</v>
          </cell>
        </row>
        <row r="21">
          <cell r="B21">
            <v>558.28</v>
          </cell>
          <cell r="F21">
            <v>1364.8799999999999</v>
          </cell>
          <cell r="N21">
            <v>7533</v>
          </cell>
        </row>
        <row r="22">
          <cell r="F22">
            <v>1025.6399999999999</v>
          </cell>
          <cell r="N22">
            <v>4998.96</v>
          </cell>
        </row>
        <row r="23">
          <cell r="B23">
            <v>518.33000000000004</v>
          </cell>
          <cell r="F23">
            <v>771.24</v>
          </cell>
          <cell r="N23">
            <v>4700.76</v>
          </cell>
        </row>
        <row r="24">
          <cell r="F24">
            <v>771.24</v>
          </cell>
          <cell r="N24">
            <v>4402.68</v>
          </cell>
        </row>
        <row r="25">
          <cell r="F25">
            <v>771.24</v>
          </cell>
          <cell r="N25">
            <v>4700.76</v>
          </cell>
        </row>
        <row r="26">
          <cell r="F26">
            <v>816.72</v>
          </cell>
          <cell r="N26">
            <v>4402.68</v>
          </cell>
        </row>
        <row r="27">
          <cell r="F27">
            <v>816.72</v>
          </cell>
          <cell r="N27">
            <v>4402.68</v>
          </cell>
        </row>
        <row r="28">
          <cell r="B28">
            <v>481.48</v>
          </cell>
          <cell r="F28">
            <v>901.19999999999993</v>
          </cell>
          <cell r="N28">
            <v>5958.36</v>
          </cell>
        </row>
        <row r="29">
          <cell r="F29">
            <v>816.72</v>
          </cell>
          <cell r="N29">
            <v>4402.68</v>
          </cell>
        </row>
        <row r="30">
          <cell r="F30">
            <v>816.72</v>
          </cell>
          <cell r="N30">
            <v>4402.68</v>
          </cell>
        </row>
        <row r="31">
          <cell r="F31">
            <v>752.76</v>
          </cell>
          <cell r="N31">
            <v>4402.68</v>
          </cell>
        </row>
        <row r="32">
          <cell r="F32">
            <v>771.24</v>
          </cell>
          <cell r="N32">
            <v>0</v>
          </cell>
        </row>
        <row r="33">
          <cell r="F33">
            <v>771.24</v>
          </cell>
          <cell r="N33">
            <v>4402.68</v>
          </cell>
        </row>
        <row r="35">
          <cell r="F35">
            <v>752.76</v>
          </cell>
          <cell r="N35">
            <v>4402.68</v>
          </cell>
        </row>
        <row r="36">
          <cell r="F36">
            <v>752.76</v>
          </cell>
          <cell r="N36">
            <v>0</v>
          </cell>
        </row>
        <row r="37">
          <cell r="B37">
            <v>456.91</v>
          </cell>
          <cell r="F37">
            <v>682.92</v>
          </cell>
          <cell r="N37">
            <v>4402.68</v>
          </cell>
        </row>
        <row r="38">
          <cell r="F38">
            <v>682.92</v>
          </cell>
          <cell r="N38">
            <v>0</v>
          </cell>
        </row>
        <row r="39">
          <cell r="F39">
            <v>682.92</v>
          </cell>
          <cell r="N39">
            <v>0</v>
          </cell>
        </row>
        <row r="40">
          <cell r="F40">
            <v>682.92</v>
          </cell>
          <cell r="N40">
            <v>4402.68</v>
          </cell>
        </row>
        <row r="41">
          <cell r="B41">
            <v>432.32</v>
          </cell>
          <cell r="F41">
            <v>816.72</v>
          </cell>
          <cell r="N41">
            <v>4402.68</v>
          </cell>
        </row>
        <row r="42">
          <cell r="F42">
            <v>725.76</v>
          </cell>
          <cell r="N42">
            <v>0</v>
          </cell>
        </row>
        <row r="43">
          <cell r="F43">
            <v>725.76</v>
          </cell>
          <cell r="N43">
            <v>4402.68</v>
          </cell>
        </row>
        <row r="44">
          <cell r="F44">
            <v>752.76</v>
          </cell>
          <cell r="N44">
            <v>4402.68</v>
          </cell>
        </row>
        <row r="45">
          <cell r="F45">
            <v>752.76</v>
          </cell>
          <cell r="N45">
            <v>4402.68</v>
          </cell>
        </row>
        <row r="46">
          <cell r="B46">
            <v>407.72</v>
          </cell>
          <cell r="F46">
            <v>682.92</v>
          </cell>
          <cell r="N46">
            <v>0</v>
          </cell>
        </row>
        <row r="47">
          <cell r="F47">
            <v>771.24</v>
          </cell>
          <cell r="N47">
            <v>0</v>
          </cell>
        </row>
        <row r="48">
          <cell r="F48">
            <v>682.92</v>
          </cell>
          <cell r="N48">
            <v>4402.68</v>
          </cell>
        </row>
        <row r="49">
          <cell r="F49">
            <v>752.76</v>
          </cell>
          <cell r="N49">
            <v>0</v>
          </cell>
        </row>
        <row r="50">
          <cell r="F50">
            <v>752.76</v>
          </cell>
          <cell r="N50">
            <v>4402.68</v>
          </cell>
        </row>
        <row r="51">
          <cell r="F51">
            <v>682.92</v>
          </cell>
          <cell r="N51">
            <v>0</v>
          </cell>
        </row>
        <row r="52">
          <cell r="F52">
            <v>682.92</v>
          </cell>
          <cell r="N52">
            <v>4402.68</v>
          </cell>
        </row>
        <row r="53">
          <cell r="B53">
            <v>358.56</v>
          </cell>
          <cell r="F53">
            <v>682.92</v>
          </cell>
          <cell r="N53">
            <v>4402.68</v>
          </cell>
          <cell r="V53">
            <v>4402.6799999999994</v>
          </cell>
        </row>
        <row r="54">
          <cell r="F54">
            <v>682.92</v>
          </cell>
          <cell r="N54">
            <v>0</v>
          </cell>
        </row>
      </sheetData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topLeftCell="E1" workbookViewId="0">
      <selection activeCell="J57" sqref="J57"/>
    </sheetView>
  </sheetViews>
  <sheetFormatPr baseColWidth="10" defaultRowHeight="14.4" x14ac:dyDescent="0.3"/>
  <cols>
    <col min="1" max="1" width="6.5546875" customWidth="1"/>
    <col min="2" max="2" width="10.33203125" style="3" customWidth="1"/>
    <col min="3" max="3" width="1.109375" style="3" customWidth="1"/>
    <col min="4" max="4" width="11.6640625" style="2" customWidth="1"/>
    <col min="5" max="5" width="1.109375" customWidth="1"/>
    <col min="6" max="6" width="9.5546875" style="3" customWidth="1"/>
    <col min="7" max="7" width="1" style="4" customWidth="1"/>
    <col min="8" max="8" width="10.44140625" style="2" customWidth="1"/>
    <col min="9" max="9" width="1" customWidth="1"/>
    <col min="10" max="10" width="10.44140625" style="3" customWidth="1"/>
    <col min="11" max="11" width="0.33203125" style="4" customWidth="1"/>
    <col min="12" max="12" width="11.44140625" style="2" customWidth="1"/>
    <col min="13" max="13" width="0.5546875" customWidth="1"/>
    <col min="14" max="14" width="39.6640625" customWidth="1"/>
    <col min="15" max="15" width="5.109375" customWidth="1"/>
    <col min="16" max="16" width="1.5546875" customWidth="1"/>
    <col min="17" max="17" width="1" customWidth="1"/>
    <col min="18" max="18" width="10.109375" style="2" customWidth="1"/>
    <col min="19" max="19" width="9" style="2" customWidth="1"/>
    <col min="20" max="20" width="10.109375" style="2" customWidth="1"/>
    <col min="21" max="21" width="0.6640625" customWidth="1"/>
    <col min="239" max="239" width="6.44140625" customWidth="1"/>
    <col min="240" max="240" width="10.6640625" customWidth="1"/>
    <col min="241" max="241" width="2.109375" customWidth="1"/>
    <col min="242" max="242" width="10.6640625" customWidth="1"/>
    <col min="243" max="243" width="2.33203125" customWidth="1"/>
    <col min="244" max="244" width="10.6640625" customWidth="1"/>
    <col min="245" max="245" width="1.88671875" customWidth="1"/>
    <col min="246" max="246" width="10.6640625" customWidth="1"/>
    <col min="247" max="247" width="1.88671875" customWidth="1"/>
    <col min="248" max="248" width="10.6640625" customWidth="1"/>
    <col min="249" max="249" width="2.109375" customWidth="1"/>
    <col min="250" max="250" width="10.6640625" customWidth="1"/>
    <col min="251" max="251" width="1.88671875" customWidth="1"/>
    <col min="252" max="252" width="10.6640625" customWidth="1"/>
    <col min="253" max="253" width="2.109375" customWidth="1"/>
    <col min="254" max="254" width="40.6640625" customWidth="1"/>
    <col min="255" max="256" width="5.109375" customWidth="1"/>
    <col min="257" max="257" width="2.6640625" customWidth="1"/>
    <col min="258" max="260" width="12.6640625" customWidth="1"/>
    <col min="261" max="261" width="1.5546875" customWidth="1"/>
    <col min="262" max="262" width="13.6640625" customWidth="1"/>
    <col min="263" max="263" width="2.6640625" customWidth="1"/>
    <col min="495" max="495" width="6.44140625" customWidth="1"/>
    <col min="496" max="496" width="10.6640625" customWidth="1"/>
    <col min="497" max="497" width="2.109375" customWidth="1"/>
    <col min="498" max="498" width="10.6640625" customWidth="1"/>
    <col min="499" max="499" width="2.33203125" customWidth="1"/>
    <col min="500" max="500" width="10.6640625" customWidth="1"/>
    <col min="501" max="501" width="1.88671875" customWidth="1"/>
    <col min="502" max="502" width="10.6640625" customWidth="1"/>
    <col min="503" max="503" width="1.88671875" customWidth="1"/>
    <col min="504" max="504" width="10.6640625" customWidth="1"/>
    <col min="505" max="505" width="2.109375" customWidth="1"/>
    <col min="506" max="506" width="10.6640625" customWidth="1"/>
    <col min="507" max="507" width="1.88671875" customWidth="1"/>
    <col min="508" max="508" width="10.6640625" customWidth="1"/>
    <col min="509" max="509" width="2.109375" customWidth="1"/>
    <col min="510" max="510" width="40.6640625" customWidth="1"/>
    <col min="511" max="512" width="5.109375" customWidth="1"/>
    <col min="513" max="513" width="2.6640625" customWidth="1"/>
    <col min="514" max="516" width="12.6640625" customWidth="1"/>
    <col min="517" max="517" width="1.5546875" customWidth="1"/>
    <col min="518" max="518" width="13.6640625" customWidth="1"/>
    <col min="519" max="519" width="2.6640625" customWidth="1"/>
    <col min="751" max="751" width="6.44140625" customWidth="1"/>
    <col min="752" max="752" width="10.6640625" customWidth="1"/>
    <col min="753" max="753" width="2.109375" customWidth="1"/>
    <col min="754" max="754" width="10.6640625" customWidth="1"/>
    <col min="755" max="755" width="2.33203125" customWidth="1"/>
    <col min="756" max="756" width="10.6640625" customWidth="1"/>
    <col min="757" max="757" width="1.88671875" customWidth="1"/>
    <col min="758" max="758" width="10.6640625" customWidth="1"/>
    <col min="759" max="759" width="1.88671875" customWidth="1"/>
    <col min="760" max="760" width="10.6640625" customWidth="1"/>
    <col min="761" max="761" width="2.109375" customWidth="1"/>
    <col min="762" max="762" width="10.6640625" customWidth="1"/>
    <col min="763" max="763" width="1.88671875" customWidth="1"/>
    <col min="764" max="764" width="10.6640625" customWidth="1"/>
    <col min="765" max="765" width="2.109375" customWidth="1"/>
    <col min="766" max="766" width="40.6640625" customWidth="1"/>
    <col min="767" max="768" width="5.109375" customWidth="1"/>
    <col min="769" max="769" width="2.6640625" customWidth="1"/>
    <col min="770" max="772" width="12.6640625" customWidth="1"/>
    <col min="773" max="773" width="1.5546875" customWidth="1"/>
    <col min="774" max="774" width="13.6640625" customWidth="1"/>
    <col min="775" max="775" width="2.6640625" customWidth="1"/>
    <col min="1007" max="1007" width="6.44140625" customWidth="1"/>
    <col min="1008" max="1008" width="10.6640625" customWidth="1"/>
    <col min="1009" max="1009" width="2.109375" customWidth="1"/>
    <col min="1010" max="1010" width="10.6640625" customWidth="1"/>
    <col min="1011" max="1011" width="2.33203125" customWidth="1"/>
    <col min="1012" max="1012" width="10.6640625" customWidth="1"/>
    <col min="1013" max="1013" width="1.88671875" customWidth="1"/>
    <col min="1014" max="1014" width="10.6640625" customWidth="1"/>
    <col min="1015" max="1015" width="1.88671875" customWidth="1"/>
    <col min="1016" max="1016" width="10.6640625" customWidth="1"/>
    <col min="1017" max="1017" width="2.109375" customWidth="1"/>
    <col min="1018" max="1018" width="10.6640625" customWidth="1"/>
    <col min="1019" max="1019" width="1.88671875" customWidth="1"/>
    <col min="1020" max="1020" width="10.6640625" customWidth="1"/>
    <col min="1021" max="1021" width="2.109375" customWidth="1"/>
    <col min="1022" max="1022" width="40.6640625" customWidth="1"/>
    <col min="1023" max="1024" width="5.109375" customWidth="1"/>
    <col min="1025" max="1025" width="2.6640625" customWidth="1"/>
    <col min="1026" max="1028" width="12.6640625" customWidth="1"/>
    <col min="1029" max="1029" width="1.5546875" customWidth="1"/>
    <col min="1030" max="1030" width="13.6640625" customWidth="1"/>
    <col min="1031" max="1031" width="2.6640625" customWidth="1"/>
    <col min="1263" max="1263" width="6.44140625" customWidth="1"/>
    <col min="1264" max="1264" width="10.6640625" customWidth="1"/>
    <col min="1265" max="1265" width="2.109375" customWidth="1"/>
    <col min="1266" max="1266" width="10.6640625" customWidth="1"/>
    <col min="1267" max="1267" width="2.33203125" customWidth="1"/>
    <col min="1268" max="1268" width="10.6640625" customWidth="1"/>
    <col min="1269" max="1269" width="1.88671875" customWidth="1"/>
    <col min="1270" max="1270" width="10.6640625" customWidth="1"/>
    <col min="1271" max="1271" width="1.88671875" customWidth="1"/>
    <col min="1272" max="1272" width="10.6640625" customWidth="1"/>
    <col min="1273" max="1273" width="2.109375" customWidth="1"/>
    <col min="1274" max="1274" width="10.6640625" customWidth="1"/>
    <col min="1275" max="1275" width="1.88671875" customWidth="1"/>
    <col min="1276" max="1276" width="10.6640625" customWidth="1"/>
    <col min="1277" max="1277" width="2.109375" customWidth="1"/>
    <col min="1278" max="1278" width="40.6640625" customWidth="1"/>
    <col min="1279" max="1280" width="5.109375" customWidth="1"/>
    <col min="1281" max="1281" width="2.6640625" customWidth="1"/>
    <col min="1282" max="1284" width="12.6640625" customWidth="1"/>
    <col min="1285" max="1285" width="1.5546875" customWidth="1"/>
    <col min="1286" max="1286" width="13.6640625" customWidth="1"/>
    <col min="1287" max="1287" width="2.6640625" customWidth="1"/>
    <col min="1519" max="1519" width="6.44140625" customWidth="1"/>
    <col min="1520" max="1520" width="10.6640625" customWidth="1"/>
    <col min="1521" max="1521" width="2.109375" customWidth="1"/>
    <col min="1522" max="1522" width="10.6640625" customWidth="1"/>
    <col min="1523" max="1523" width="2.33203125" customWidth="1"/>
    <col min="1524" max="1524" width="10.6640625" customWidth="1"/>
    <col min="1525" max="1525" width="1.88671875" customWidth="1"/>
    <col min="1526" max="1526" width="10.6640625" customWidth="1"/>
    <col min="1527" max="1527" width="1.88671875" customWidth="1"/>
    <col min="1528" max="1528" width="10.6640625" customWidth="1"/>
    <col min="1529" max="1529" width="2.109375" customWidth="1"/>
    <col min="1530" max="1530" width="10.6640625" customWidth="1"/>
    <col min="1531" max="1531" width="1.88671875" customWidth="1"/>
    <col min="1532" max="1532" width="10.6640625" customWidth="1"/>
    <col min="1533" max="1533" width="2.109375" customWidth="1"/>
    <col min="1534" max="1534" width="40.6640625" customWidth="1"/>
    <col min="1535" max="1536" width="5.109375" customWidth="1"/>
    <col min="1537" max="1537" width="2.6640625" customWidth="1"/>
    <col min="1538" max="1540" width="12.6640625" customWidth="1"/>
    <col min="1541" max="1541" width="1.5546875" customWidth="1"/>
    <col min="1542" max="1542" width="13.6640625" customWidth="1"/>
    <col min="1543" max="1543" width="2.6640625" customWidth="1"/>
    <col min="1775" max="1775" width="6.44140625" customWidth="1"/>
    <col min="1776" max="1776" width="10.6640625" customWidth="1"/>
    <col min="1777" max="1777" width="2.109375" customWidth="1"/>
    <col min="1778" max="1778" width="10.6640625" customWidth="1"/>
    <col min="1779" max="1779" width="2.33203125" customWidth="1"/>
    <col min="1780" max="1780" width="10.6640625" customWidth="1"/>
    <col min="1781" max="1781" width="1.88671875" customWidth="1"/>
    <col min="1782" max="1782" width="10.6640625" customWidth="1"/>
    <col min="1783" max="1783" width="1.88671875" customWidth="1"/>
    <col min="1784" max="1784" width="10.6640625" customWidth="1"/>
    <col min="1785" max="1785" width="2.109375" customWidth="1"/>
    <col min="1786" max="1786" width="10.6640625" customWidth="1"/>
    <col min="1787" max="1787" width="1.88671875" customWidth="1"/>
    <col min="1788" max="1788" width="10.6640625" customWidth="1"/>
    <col min="1789" max="1789" width="2.109375" customWidth="1"/>
    <col min="1790" max="1790" width="40.6640625" customWidth="1"/>
    <col min="1791" max="1792" width="5.109375" customWidth="1"/>
    <col min="1793" max="1793" width="2.6640625" customWidth="1"/>
    <col min="1794" max="1796" width="12.6640625" customWidth="1"/>
    <col min="1797" max="1797" width="1.5546875" customWidth="1"/>
    <col min="1798" max="1798" width="13.6640625" customWidth="1"/>
    <col min="1799" max="1799" width="2.6640625" customWidth="1"/>
    <col min="2031" max="2031" width="6.44140625" customWidth="1"/>
    <col min="2032" max="2032" width="10.6640625" customWidth="1"/>
    <col min="2033" max="2033" width="2.109375" customWidth="1"/>
    <col min="2034" max="2034" width="10.6640625" customWidth="1"/>
    <col min="2035" max="2035" width="2.33203125" customWidth="1"/>
    <col min="2036" max="2036" width="10.6640625" customWidth="1"/>
    <col min="2037" max="2037" width="1.88671875" customWidth="1"/>
    <col min="2038" max="2038" width="10.6640625" customWidth="1"/>
    <col min="2039" max="2039" width="1.88671875" customWidth="1"/>
    <col min="2040" max="2040" width="10.6640625" customWidth="1"/>
    <col min="2041" max="2041" width="2.109375" customWidth="1"/>
    <col min="2042" max="2042" width="10.6640625" customWidth="1"/>
    <col min="2043" max="2043" width="1.88671875" customWidth="1"/>
    <col min="2044" max="2044" width="10.6640625" customWidth="1"/>
    <col min="2045" max="2045" width="2.109375" customWidth="1"/>
    <col min="2046" max="2046" width="40.6640625" customWidth="1"/>
    <col min="2047" max="2048" width="5.109375" customWidth="1"/>
    <col min="2049" max="2049" width="2.6640625" customWidth="1"/>
    <col min="2050" max="2052" width="12.6640625" customWidth="1"/>
    <col min="2053" max="2053" width="1.5546875" customWidth="1"/>
    <col min="2054" max="2054" width="13.6640625" customWidth="1"/>
    <col min="2055" max="2055" width="2.6640625" customWidth="1"/>
    <col min="2287" max="2287" width="6.44140625" customWidth="1"/>
    <col min="2288" max="2288" width="10.6640625" customWidth="1"/>
    <col min="2289" max="2289" width="2.109375" customWidth="1"/>
    <col min="2290" max="2290" width="10.6640625" customWidth="1"/>
    <col min="2291" max="2291" width="2.33203125" customWidth="1"/>
    <col min="2292" max="2292" width="10.6640625" customWidth="1"/>
    <col min="2293" max="2293" width="1.88671875" customWidth="1"/>
    <col min="2294" max="2294" width="10.6640625" customWidth="1"/>
    <col min="2295" max="2295" width="1.88671875" customWidth="1"/>
    <col min="2296" max="2296" width="10.6640625" customWidth="1"/>
    <col min="2297" max="2297" width="2.109375" customWidth="1"/>
    <col min="2298" max="2298" width="10.6640625" customWidth="1"/>
    <col min="2299" max="2299" width="1.88671875" customWidth="1"/>
    <col min="2300" max="2300" width="10.6640625" customWidth="1"/>
    <col min="2301" max="2301" width="2.109375" customWidth="1"/>
    <col min="2302" max="2302" width="40.6640625" customWidth="1"/>
    <col min="2303" max="2304" width="5.109375" customWidth="1"/>
    <col min="2305" max="2305" width="2.6640625" customWidth="1"/>
    <col min="2306" max="2308" width="12.6640625" customWidth="1"/>
    <col min="2309" max="2309" width="1.5546875" customWidth="1"/>
    <col min="2310" max="2310" width="13.6640625" customWidth="1"/>
    <col min="2311" max="2311" width="2.6640625" customWidth="1"/>
    <col min="2543" max="2543" width="6.44140625" customWidth="1"/>
    <col min="2544" max="2544" width="10.6640625" customWidth="1"/>
    <col min="2545" max="2545" width="2.109375" customWidth="1"/>
    <col min="2546" max="2546" width="10.6640625" customWidth="1"/>
    <col min="2547" max="2547" width="2.33203125" customWidth="1"/>
    <col min="2548" max="2548" width="10.6640625" customWidth="1"/>
    <col min="2549" max="2549" width="1.88671875" customWidth="1"/>
    <col min="2550" max="2550" width="10.6640625" customWidth="1"/>
    <col min="2551" max="2551" width="1.88671875" customWidth="1"/>
    <col min="2552" max="2552" width="10.6640625" customWidth="1"/>
    <col min="2553" max="2553" width="2.109375" customWidth="1"/>
    <col min="2554" max="2554" width="10.6640625" customWidth="1"/>
    <col min="2555" max="2555" width="1.88671875" customWidth="1"/>
    <col min="2556" max="2556" width="10.6640625" customWidth="1"/>
    <col min="2557" max="2557" width="2.109375" customWidth="1"/>
    <col min="2558" max="2558" width="40.6640625" customWidth="1"/>
    <col min="2559" max="2560" width="5.109375" customWidth="1"/>
    <col min="2561" max="2561" width="2.6640625" customWidth="1"/>
    <col min="2562" max="2564" width="12.6640625" customWidth="1"/>
    <col min="2565" max="2565" width="1.5546875" customWidth="1"/>
    <col min="2566" max="2566" width="13.6640625" customWidth="1"/>
    <col min="2567" max="2567" width="2.6640625" customWidth="1"/>
    <col min="2799" max="2799" width="6.44140625" customWidth="1"/>
    <col min="2800" max="2800" width="10.6640625" customWidth="1"/>
    <col min="2801" max="2801" width="2.109375" customWidth="1"/>
    <col min="2802" max="2802" width="10.6640625" customWidth="1"/>
    <col min="2803" max="2803" width="2.33203125" customWidth="1"/>
    <col min="2804" max="2804" width="10.6640625" customWidth="1"/>
    <col min="2805" max="2805" width="1.88671875" customWidth="1"/>
    <col min="2806" max="2806" width="10.6640625" customWidth="1"/>
    <col min="2807" max="2807" width="1.88671875" customWidth="1"/>
    <col min="2808" max="2808" width="10.6640625" customWidth="1"/>
    <col min="2809" max="2809" width="2.109375" customWidth="1"/>
    <col min="2810" max="2810" width="10.6640625" customWidth="1"/>
    <col min="2811" max="2811" width="1.88671875" customWidth="1"/>
    <col min="2812" max="2812" width="10.6640625" customWidth="1"/>
    <col min="2813" max="2813" width="2.109375" customWidth="1"/>
    <col min="2814" max="2814" width="40.6640625" customWidth="1"/>
    <col min="2815" max="2816" width="5.109375" customWidth="1"/>
    <col min="2817" max="2817" width="2.6640625" customWidth="1"/>
    <col min="2818" max="2820" width="12.6640625" customWidth="1"/>
    <col min="2821" max="2821" width="1.5546875" customWidth="1"/>
    <col min="2822" max="2822" width="13.6640625" customWidth="1"/>
    <col min="2823" max="2823" width="2.6640625" customWidth="1"/>
    <col min="3055" max="3055" width="6.44140625" customWidth="1"/>
    <col min="3056" max="3056" width="10.6640625" customWidth="1"/>
    <col min="3057" max="3057" width="2.109375" customWidth="1"/>
    <col min="3058" max="3058" width="10.6640625" customWidth="1"/>
    <col min="3059" max="3059" width="2.33203125" customWidth="1"/>
    <col min="3060" max="3060" width="10.6640625" customWidth="1"/>
    <col min="3061" max="3061" width="1.88671875" customWidth="1"/>
    <col min="3062" max="3062" width="10.6640625" customWidth="1"/>
    <col min="3063" max="3063" width="1.88671875" customWidth="1"/>
    <col min="3064" max="3064" width="10.6640625" customWidth="1"/>
    <col min="3065" max="3065" width="2.109375" customWidth="1"/>
    <col min="3066" max="3066" width="10.6640625" customWidth="1"/>
    <col min="3067" max="3067" width="1.88671875" customWidth="1"/>
    <col min="3068" max="3068" width="10.6640625" customWidth="1"/>
    <col min="3069" max="3069" width="2.109375" customWidth="1"/>
    <col min="3070" max="3070" width="40.6640625" customWidth="1"/>
    <col min="3071" max="3072" width="5.109375" customWidth="1"/>
    <col min="3073" max="3073" width="2.6640625" customWidth="1"/>
    <col min="3074" max="3076" width="12.6640625" customWidth="1"/>
    <col min="3077" max="3077" width="1.5546875" customWidth="1"/>
    <col min="3078" max="3078" width="13.6640625" customWidth="1"/>
    <col min="3079" max="3079" width="2.6640625" customWidth="1"/>
    <col min="3311" max="3311" width="6.44140625" customWidth="1"/>
    <col min="3312" max="3312" width="10.6640625" customWidth="1"/>
    <col min="3313" max="3313" width="2.109375" customWidth="1"/>
    <col min="3314" max="3314" width="10.6640625" customWidth="1"/>
    <col min="3315" max="3315" width="2.33203125" customWidth="1"/>
    <col min="3316" max="3316" width="10.6640625" customWidth="1"/>
    <col min="3317" max="3317" width="1.88671875" customWidth="1"/>
    <col min="3318" max="3318" width="10.6640625" customWidth="1"/>
    <col min="3319" max="3319" width="1.88671875" customWidth="1"/>
    <col min="3320" max="3320" width="10.6640625" customWidth="1"/>
    <col min="3321" max="3321" width="2.109375" customWidth="1"/>
    <col min="3322" max="3322" width="10.6640625" customWidth="1"/>
    <col min="3323" max="3323" width="1.88671875" customWidth="1"/>
    <col min="3324" max="3324" width="10.6640625" customWidth="1"/>
    <col min="3325" max="3325" width="2.109375" customWidth="1"/>
    <col min="3326" max="3326" width="40.6640625" customWidth="1"/>
    <col min="3327" max="3328" width="5.109375" customWidth="1"/>
    <col min="3329" max="3329" width="2.6640625" customWidth="1"/>
    <col min="3330" max="3332" width="12.6640625" customWidth="1"/>
    <col min="3333" max="3333" width="1.5546875" customWidth="1"/>
    <col min="3334" max="3334" width="13.6640625" customWidth="1"/>
    <col min="3335" max="3335" width="2.6640625" customWidth="1"/>
    <col min="3567" max="3567" width="6.44140625" customWidth="1"/>
    <col min="3568" max="3568" width="10.6640625" customWidth="1"/>
    <col min="3569" max="3569" width="2.109375" customWidth="1"/>
    <col min="3570" max="3570" width="10.6640625" customWidth="1"/>
    <col min="3571" max="3571" width="2.33203125" customWidth="1"/>
    <col min="3572" max="3572" width="10.6640625" customWidth="1"/>
    <col min="3573" max="3573" width="1.88671875" customWidth="1"/>
    <col min="3574" max="3574" width="10.6640625" customWidth="1"/>
    <col min="3575" max="3575" width="1.88671875" customWidth="1"/>
    <col min="3576" max="3576" width="10.6640625" customWidth="1"/>
    <col min="3577" max="3577" width="2.109375" customWidth="1"/>
    <col min="3578" max="3578" width="10.6640625" customWidth="1"/>
    <col min="3579" max="3579" width="1.88671875" customWidth="1"/>
    <col min="3580" max="3580" width="10.6640625" customWidth="1"/>
    <col min="3581" max="3581" width="2.109375" customWidth="1"/>
    <col min="3582" max="3582" width="40.6640625" customWidth="1"/>
    <col min="3583" max="3584" width="5.109375" customWidth="1"/>
    <col min="3585" max="3585" width="2.6640625" customWidth="1"/>
    <col min="3586" max="3588" width="12.6640625" customWidth="1"/>
    <col min="3589" max="3589" width="1.5546875" customWidth="1"/>
    <col min="3590" max="3590" width="13.6640625" customWidth="1"/>
    <col min="3591" max="3591" width="2.6640625" customWidth="1"/>
    <col min="3823" max="3823" width="6.44140625" customWidth="1"/>
    <col min="3824" max="3824" width="10.6640625" customWidth="1"/>
    <col min="3825" max="3825" width="2.109375" customWidth="1"/>
    <col min="3826" max="3826" width="10.6640625" customWidth="1"/>
    <col min="3827" max="3827" width="2.33203125" customWidth="1"/>
    <col min="3828" max="3828" width="10.6640625" customWidth="1"/>
    <col min="3829" max="3829" width="1.88671875" customWidth="1"/>
    <col min="3830" max="3830" width="10.6640625" customWidth="1"/>
    <col min="3831" max="3831" width="1.88671875" customWidth="1"/>
    <col min="3832" max="3832" width="10.6640625" customWidth="1"/>
    <col min="3833" max="3833" width="2.109375" customWidth="1"/>
    <col min="3834" max="3834" width="10.6640625" customWidth="1"/>
    <col min="3835" max="3835" width="1.88671875" customWidth="1"/>
    <col min="3836" max="3836" width="10.6640625" customWidth="1"/>
    <col min="3837" max="3837" width="2.109375" customWidth="1"/>
    <col min="3838" max="3838" width="40.6640625" customWidth="1"/>
    <col min="3839" max="3840" width="5.109375" customWidth="1"/>
    <col min="3841" max="3841" width="2.6640625" customWidth="1"/>
    <col min="3842" max="3844" width="12.6640625" customWidth="1"/>
    <col min="3845" max="3845" width="1.5546875" customWidth="1"/>
    <col min="3846" max="3846" width="13.6640625" customWidth="1"/>
    <col min="3847" max="3847" width="2.6640625" customWidth="1"/>
    <col min="4079" max="4079" width="6.44140625" customWidth="1"/>
    <col min="4080" max="4080" width="10.6640625" customWidth="1"/>
    <col min="4081" max="4081" width="2.109375" customWidth="1"/>
    <col min="4082" max="4082" width="10.6640625" customWidth="1"/>
    <col min="4083" max="4083" width="2.33203125" customWidth="1"/>
    <col min="4084" max="4084" width="10.6640625" customWidth="1"/>
    <col min="4085" max="4085" width="1.88671875" customWidth="1"/>
    <col min="4086" max="4086" width="10.6640625" customWidth="1"/>
    <col min="4087" max="4087" width="1.88671875" customWidth="1"/>
    <col min="4088" max="4088" width="10.6640625" customWidth="1"/>
    <col min="4089" max="4089" width="2.109375" customWidth="1"/>
    <col min="4090" max="4090" width="10.6640625" customWidth="1"/>
    <col min="4091" max="4091" width="1.88671875" customWidth="1"/>
    <col min="4092" max="4092" width="10.6640625" customWidth="1"/>
    <col min="4093" max="4093" width="2.109375" customWidth="1"/>
    <col min="4094" max="4094" width="40.6640625" customWidth="1"/>
    <col min="4095" max="4096" width="5.109375" customWidth="1"/>
    <col min="4097" max="4097" width="2.6640625" customWidth="1"/>
    <col min="4098" max="4100" width="12.6640625" customWidth="1"/>
    <col min="4101" max="4101" width="1.5546875" customWidth="1"/>
    <col min="4102" max="4102" width="13.6640625" customWidth="1"/>
    <col min="4103" max="4103" width="2.6640625" customWidth="1"/>
    <col min="4335" max="4335" width="6.44140625" customWidth="1"/>
    <col min="4336" max="4336" width="10.6640625" customWidth="1"/>
    <col min="4337" max="4337" width="2.109375" customWidth="1"/>
    <col min="4338" max="4338" width="10.6640625" customWidth="1"/>
    <col min="4339" max="4339" width="2.33203125" customWidth="1"/>
    <col min="4340" max="4340" width="10.6640625" customWidth="1"/>
    <col min="4341" max="4341" width="1.88671875" customWidth="1"/>
    <col min="4342" max="4342" width="10.6640625" customWidth="1"/>
    <col min="4343" max="4343" width="1.88671875" customWidth="1"/>
    <col min="4344" max="4344" width="10.6640625" customWidth="1"/>
    <col min="4345" max="4345" width="2.109375" customWidth="1"/>
    <col min="4346" max="4346" width="10.6640625" customWidth="1"/>
    <col min="4347" max="4347" width="1.88671875" customWidth="1"/>
    <col min="4348" max="4348" width="10.6640625" customWidth="1"/>
    <col min="4349" max="4349" width="2.109375" customWidth="1"/>
    <col min="4350" max="4350" width="40.6640625" customWidth="1"/>
    <col min="4351" max="4352" width="5.109375" customWidth="1"/>
    <col min="4353" max="4353" width="2.6640625" customWidth="1"/>
    <col min="4354" max="4356" width="12.6640625" customWidth="1"/>
    <col min="4357" max="4357" width="1.5546875" customWidth="1"/>
    <col min="4358" max="4358" width="13.6640625" customWidth="1"/>
    <col min="4359" max="4359" width="2.6640625" customWidth="1"/>
    <col min="4591" max="4591" width="6.44140625" customWidth="1"/>
    <col min="4592" max="4592" width="10.6640625" customWidth="1"/>
    <col min="4593" max="4593" width="2.109375" customWidth="1"/>
    <col min="4594" max="4594" width="10.6640625" customWidth="1"/>
    <col min="4595" max="4595" width="2.33203125" customWidth="1"/>
    <col min="4596" max="4596" width="10.6640625" customWidth="1"/>
    <col min="4597" max="4597" width="1.88671875" customWidth="1"/>
    <col min="4598" max="4598" width="10.6640625" customWidth="1"/>
    <col min="4599" max="4599" width="1.88671875" customWidth="1"/>
    <col min="4600" max="4600" width="10.6640625" customWidth="1"/>
    <col min="4601" max="4601" width="2.109375" customWidth="1"/>
    <col min="4602" max="4602" width="10.6640625" customWidth="1"/>
    <col min="4603" max="4603" width="1.88671875" customWidth="1"/>
    <col min="4604" max="4604" width="10.6640625" customWidth="1"/>
    <col min="4605" max="4605" width="2.109375" customWidth="1"/>
    <col min="4606" max="4606" width="40.6640625" customWidth="1"/>
    <col min="4607" max="4608" width="5.109375" customWidth="1"/>
    <col min="4609" max="4609" width="2.6640625" customWidth="1"/>
    <col min="4610" max="4612" width="12.6640625" customWidth="1"/>
    <col min="4613" max="4613" width="1.5546875" customWidth="1"/>
    <col min="4614" max="4614" width="13.6640625" customWidth="1"/>
    <col min="4615" max="4615" width="2.6640625" customWidth="1"/>
    <col min="4847" max="4847" width="6.44140625" customWidth="1"/>
    <col min="4848" max="4848" width="10.6640625" customWidth="1"/>
    <col min="4849" max="4849" width="2.109375" customWidth="1"/>
    <col min="4850" max="4850" width="10.6640625" customWidth="1"/>
    <col min="4851" max="4851" width="2.33203125" customWidth="1"/>
    <col min="4852" max="4852" width="10.6640625" customWidth="1"/>
    <col min="4853" max="4853" width="1.88671875" customWidth="1"/>
    <col min="4854" max="4854" width="10.6640625" customWidth="1"/>
    <col min="4855" max="4855" width="1.88671875" customWidth="1"/>
    <col min="4856" max="4856" width="10.6640625" customWidth="1"/>
    <col min="4857" max="4857" width="2.109375" customWidth="1"/>
    <col min="4858" max="4858" width="10.6640625" customWidth="1"/>
    <col min="4859" max="4859" width="1.88671875" customWidth="1"/>
    <col min="4860" max="4860" width="10.6640625" customWidth="1"/>
    <col min="4861" max="4861" width="2.109375" customWidth="1"/>
    <col min="4862" max="4862" width="40.6640625" customWidth="1"/>
    <col min="4863" max="4864" width="5.109375" customWidth="1"/>
    <col min="4865" max="4865" width="2.6640625" customWidth="1"/>
    <col min="4866" max="4868" width="12.6640625" customWidth="1"/>
    <col min="4869" max="4869" width="1.5546875" customWidth="1"/>
    <col min="4870" max="4870" width="13.6640625" customWidth="1"/>
    <col min="4871" max="4871" width="2.6640625" customWidth="1"/>
    <col min="5103" max="5103" width="6.44140625" customWidth="1"/>
    <col min="5104" max="5104" width="10.6640625" customWidth="1"/>
    <col min="5105" max="5105" width="2.109375" customWidth="1"/>
    <col min="5106" max="5106" width="10.6640625" customWidth="1"/>
    <col min="5107" max="5107" width="2.33203125" customWidth="1"/>
    <col min="5108" max="5108" width="10.6640625" customWidth="1"/>
    <col min="5109" max="5109" width="1.88671875" customWidth="1"/>
    <col min="5110" max="5110" width="10.6640625" customWidth="1"/>
    <col min="5111" max="5111" width="1.88671875" customWidth="1"/>
    <col min="5112" max="5112" width="10.6640625" customWidth="1"/>
    <col min="5113" max="5113" width="2.109375" customWidth="1"/>
    <col min="5114" max="5114" width="10.6640625" customWidth="1"/>
    <col min="5115" max="5115" width="1.88671875" customWidth="1"/>
    <col min="5116" max="5116" width="10.6640625" customWidth="1"/>
    <col min="5117" max="5117" width="2.109375" customWidth="1"/>
    <col min="5118" max="5118" width="40.6640625" customWidth="1"/>
    <col min="5119" max="5120" width="5.109375" customWidth="1"/>
    <col min="5121" max="5121" width="2.6640625" customWidth="1"/>
    <col min="5122" max="5124" width="12.6640625" customWidth="1"/>
    <col min="5125" max="5125" width="1.5546875" customWidth="1"/>
    <col min="5126" max="5126" width="13.6640625" customWidth="1"/>
    <col min="5127" max="5127" width="2.6640625" customWidth="1"/>
    <col min="5359" max="5359" width="6.44140625" customWidth="1"/>
    <col min="5360" max="5360" width="10.6640625" customWidth="1"/>
    <col min="5361" max="5361" width="2.109375" customWidth="1"/>
    <col min="5362" max="5362" width="10.6640625" customWidth="1"/>
    <col min="5363" max="5363" width="2.33203125" customWidth="1"/>
    <col min="5364" max="5364" width="10.6640625" customWidth="1"/>
    <col min="5365" max="5365" width="1.88671875" customWidth="1"/>
    <col min="5366" max="5366" width="10.6640625" customWidth="1"/>
    <col min="5367" max="5367" width="1.88671875" customWidth="1"/>
    <col min="5368" max="5368" width="10.6640625" customWidth="1"/>
    <col min="5369" max="5369" width="2.109375" customWidth="1"/>
    <col min="5370" max="5370" width="10.6640625" customWidth="1"/>
    <col min="5371" max="5371" width="1.88671875" customWidth="1"/>
    <col min="5372" max="5372" width="10.6640625" customWidth="1"/>
    <col min="5373" max="5373" width="2.109375" customWidth="1"/>
    <col min="5374" max="5374" width="40.6640625" customWidth="1"/>
    <col min="5375" max="5376" width="5.109375" customWidth="1"/>
    <col min="5377" max="5377" width="2.6640625" customWidth="1"/>
    <col min="5378" max="5380" width="12.6640625" customWidth="1"/>
    <col min="5381" max="5381" width="1.5546875" customWidth="1"/>
    <col min="5382" max="5382" width="13.6640625" customWidth="1"/>
    <col min="5383" max="5383" width="2.6640625" customWidth="1"/>
    <col min="5615" max="5615" width="6.44140625" customWidth="1"/>
    <col min="5616" max="5616" width="10.6640625" customWidth="1"/>
    <col min="5617" max="5617" width="2.109375" customWidth="1"/>
    <col min="5618" max="5618" width="10.6640625" customWidth="1"/>
    <col min="5619" max="5619" width="2.33203125" customWidth="1"/>
    <col min="5620" max="5620" width="10.6640625" customWidth="1"/>
    <col min="5621" max="5621" width="1.88671875" customWidth="1"/>
    <col min="5622" max="5622" width="10.6640625" customWidth="1"/>
    <col min="5623" max="5623" width="1.88671875" customWidth="1"/>
    <col min="5624" max="5624" width="10.6640625" customWidth="1"/>
    <col min="5625" max="5625" width="2.109375" customWidth="1"/>
    <col min="5626" max="5626" width="10.6640625" customWidth="1"/>
    <col min="5627" max="5627" width="1.88671875" customWidth="1"/>
    <col min="5628" max="5628" width="10.6640625" customWidth="1"/>
    <col min="5629" max="5629" width="2.109375" customWidth="1"/>
    <col min="5630" max="5630" width="40.6640625" customWidth="1"/>
    <col min="5631" max="5632" width="5.109375" customWidth="1"/>
    <col min="5633" max="5633" width="2.6640625" customWidth="1"/>
    <col min="5634" max="5636" width="12.6640625" customWidth="1"/>
    <col min="5637" max="5637" width="1.5546875" customWidth="1"/>
    <col min="5638" max="5638" width="13.6640625" customWidth="1"/>
    <col min="5639" max="5639" width="2.6640625" customWidth="1"/>
    <col min="5871" max="5871" width="6.44140625" customWidth="1"/>
    <col min="5872" max="5872" width="10.6640625" customWidth="1"/>
    <col min="5873" max="5873" width="2.109375" customWidth="1"/>
    <col min="5874" max="5874" width="10.6640625" customWidth="1"/>
    <col min="5875" max="5875" width="2.33203125" customWidth="1"/>
    <col min="5876" max="5876" width="10.6640625" customWidth="1"/>
    <col min="5877" max="5877" width="1.88671875" customWidth="1"/>
    <col min="5878" max="5878" width="10.6640625" customWidth="1"/>
    <col min="5879" max="5879" width="1.88671875" customWidth="1"/>
    <col min="5880" max="5880" width="10.6640625" customWidth="1"/>
    <col min="5881" max="5881" width="2.109375" customWidth="1"/>
    <col min="5882" max="5882" width="10.6640625" customWidth="1"/>
    <col min="5883" max="5883" width="1.88671875" customWidth="1"/>
    <col min="5884" max="5884" width="10.6640625" customWidth="1"/>
    <col min="5885" max="5885" width="2.109375" customWidth="1"/>
    <col min="5886" max="5886" width="40.6640625" customWidth="1"/>
    <col min="5887" max="5888" width="5.109375" customWidth="1"/>
    <col min="5889" max="5889" width="2.6640625" customWidth="1"/>
    <col min="5890" max="5892" width="12.6640625" customWidth="1"/>
    <col min="5893" max="5893" width="1.5546875" customWidth="1"/>
    <col min="5894" max="5894" width="13.6640625" customWidth="1"/>
    <col min="5895" max="5895" width="2.6640625" customWidth="1"/>
    <col min="6127" max="6127" width="6.44140625" customWidth="1"/>
    <col min="6128" max="6128" width="10.6640625" customWidth="1"/>
    <col min="6129" max="6129" width="2.109375" customWidth="1"/>
    <col min="6130" max="6130" width="10.6640625" customWidth="1"/>
    <col min="6131" max="6131" width="2.33203125" customWidth="1"/>
    <col min="6132" max="6132" width="10.6640625" customWidth="1"/>
    <col min="6133" max="6133" width="1.88671875" customWidth="1"/>
    <col min="6134" max="6134" width="10.6640625" customWidth="1"/>
    <col min="6135" max="6135" width="1.88671875" customWidth="1"/>
    <col min="6136" max="6136" width="10.6640625" customWidth="1"/>
    <col min="6137" max="6137" width="2.109375" customWidth="1"/>
    <col min="6138" max="6138" width="10.6640625" customWidth="1"/>
    <col min="6139" max="6139" width="1.88671875" customWidth="1"/>
    <col min="6140" max="6140" width="10.6640625" customWidth="1"/>
    <col min="6141" max="6141" width="2.109375" customWidth="1"/>
    <col min="6142" max="6142" width="40.6640625" customWidth="1"/>
    <col min="6143" max="6144" width="5.109375" customWidth="1"/>
    <col min="6145" max="6145" width="2.6640625" customWidth="1"/>
    <col min="6146" max="6148" width="12.6640625" customWidth="1"/>
    <col min="6149" max="6149" width="1.5546875" customWidth="1"/>
    <col min="6150" max="6150" width="13.6640625" customWidth="1"/>
    <col min="6151" max="6151" width="2.6640625" customWidth="1"/>
    <col min="6383" max="6383" width="6.44140625" customWidth="1"/>
    <col min="6384" max="6384" width="10.6640625" customWidth="1"/>
    <col min="6385" max="6385" width="2.109375" customWidth="1"/>
    <col min="6386" max="6386" width="10.6640625" customWidth="1"/>
    <col min="6387" max="6387" width="2.33203125" customWidth="1"/>
    <col min="6388" max="6388" width="10.6640625" customWidth="1"/>
    <col min="6389" max="6389" width="1.88671875" customWidth="1"/>
    <col min="6390" max="6390" width="10.6640625" customWidth="1"/>
    <col min="6391" max="6391" width="1.88671875" customWidth="1"/>
    <col min="6392" max="6392" width="10.6640625" customWidth="1"/>
    <col min="6393" max="6393" width="2.109375" customWidth="1"/>
    <col min="6394" max="6394" width="10.6640625" customWidth="1"/>
    <col min="6395" max="6395" width="1.88671875" customWidth="1"/>
    <col min="6396" max="6396" width="10.6640625" customWidth="1"/>
    <col min="6397" max="6397" width="2.109375" customWidth="1"/>
    <col min="6398" max="6398" width="40.6640625" customWidth="1"/>
    <col min="6399" max="6400" width="5.109375" customWidth="1"/>
    <col min="6401" max="6401" width="2.6640625" customWidth="1"/>
    <col min="6402" max="6404" width="12.6640625" customWidth="1"/>
    <col min="6405" max="6405" width="1.5546875" customWidth="1"/>
    <col min="6406" max="6406" width="13.6640625" customWidth="1"/>
    <col min="6407" max="6407" width="2.6640625" customWidth="1"/>
    <col min="6639" max="6639" width="6.44140625" customWidth="1"/>
    <col min="6640" max="6640" width="10.6640625" customWidth="1"/>
    <col min="6641" max="6641" width="2.109375" customWidth="1"/>
    <col min="6642" max="6642" width="10.6640625" customWidth="1"/>
    <col min="6643" max="6643" width="2.33203125" customWidth="1"/>
    <col min="6644" max="6644" width="10.6640625" customWidth="1"/>
    <col min="6645" max="6645" width="1.88671875" customWidth="1"/>
    <col min="6646" max="6646" width="10.6640625" customWidth="1"/>
    <col min="6647" max="6647" width="1.88671875" customWidth="1"/>
    <col min="6648" max="6648" width="10.6640625" customWidth="1"/>
    <col min="6649" max="6649" width="2.109375" customWidth="1"/>
    <col min="6650" max="6650" width="10.6640625" customWidth="1"/>
    <col min="6651" max="6651" width="1.88671875" customWidth="1"/>
    <col min="6652" max="6652" width="10.6640625" customWidth="1"/>
    <col min="6653" max="6653" width="2.109375" customWidth="1"/>
    <col min="6654" max="6654" width="40.6640625" customWidth="1"/>
    <col min="6655" max="6656" width="5.109375" customWidth="1"/>
    <col min="6657" max="6657" width="2.6640625" customWidth="1"/>
    <col min="6658" max="6660" width="12.6640625" customWidth="1"/>
    <col min="6661" max="6661" width="1.5546875" customWidth="1"/>
    <col min="6662" max="6662" width="13.6640625" customWidth="1"/>
    <col min="6663" max="6663" width="2.6640625" customWidth="1"/>
    <col min="6895" max="6895" width="6.44140625" customWidth="1"/>
    <col min="6896" max="6896" width="10.6640625" customWidth="1"/>
    <col min="6897" max="6897" width="2.109375" customWidth="1"/>
    <col min="6898" max="6898" width="10.6640625" customWidth="1"/>
    <col min="6899" max="6899" width="2.33203125" customWidth="1"/>
    <col min="6900" max="6900" width="10.6640625" customWidth="1"/>
    <col min="6901" max="6901" width="1.88671875" customWidth="1"/>
    <col min="6902" max="6902" width="10.6640625" customWidth="1"/>
    <col min="6903" max="6903" width="1.88671875" customWidth="1"/>
    <col min="6904" max="6904" width="10.6640625" customWidth="1"/>
    <col min="6905" max="6905" width="2.109375" customWidth="1"/>
    <col min="6906" max="6906" width="10.6640625" customWidth="1"/>
    <col min="6907" max="6907" width="1.88671875" customWidth="1"/>
    <col min="6908" max="6908" width="10.6640625" customWidth="1"/>
    <col min="6909" max="6909" width="2.109375" customWidth="1"/>
    <col min="6910" max="6910" width="40.6640625" customWidth="1"/>
    <col min="6911" max="6912" width="5.109375" customWidth="1"/>
    <col min="6913" max="6913" width="2.6640625" customWidth="1"/>
    <col min="6914" max="6916" width="12.6640625" customWidth="1"/>
    <col min="6917" max="6917" width="1.5546875" customWidth="1"/>
    <col min="6918" max="6918" width="13.6640625" customWidth="1"/>
    <col min="6919" max="6919" width="2.6640625" customWidth="1"/>
    <col min="7151" max="7151" width="6.44140625" customWidth="1"/>
    <col min="7152" max="7152" width="10.6640625" customWidth="1"/>
    <col min="7153" max="7153" width="2.109375" customWidth="1"/>
    <col min="7154" max="7154" width="10.6640625" customWidth="1"/>
    <col min="7155" max="7155" width="2.33203125" customWidth="1"/>
    <col min="7156" max="7156" width="10.6640625" customWidth="1"/>
    <col min="7157" max="7157" width="1.88671875" customWidth="1"/>
    <col min="7158" max="7158" width="10.6640625" customWidth="1"/>
    <col min="7159" max="7159" width="1.88671875" customWidth="1"/>
    <col min="7160" max="7160" width="10.6640625" customWidth="1"/>
    <col min="7161" max="7161" width="2.109375" customWidth="1"/>
    <col min="7162" max="7162" width="10.6640625" customWidth="1"/>
    <col min="7163" max="7163" width="1.88671875" customWidth="1"/>
    <col min="7164" max="7164" width="10.6640625" customWidth="1"/>
    <col min="7165" max="7165" width="2.109375" customWidth="1"/>
    <col min="7166" max="7166" width="40.6640625" customWidth="1"/>
    <col min="7167" max="7168" width="5.109375" customWidth="1"/>
    <col min="7169" max="7169" width="2.6640625" customWidth="1"/>
    <col min="7170" max="7172" width="12.6640625" customWidth="1"/>
    <col min="7173" max="7173" width="1.5546875" customWidth="1"/>
    <col min="7174" max="7174" width="13.6640625" customWidth="1"/>
    <col min="7175" max="7175" width="2.6640625" customWidth="1"/>
    <col min="7407" max="7407" width="6.44140625" customWidth="1"/>
    <col min="7408" max="7408" width="10.6640625" customWidth="1"/>
    <col min="7409" max="7409" width="2.109375" customWidth="1"/>
    <col min="7410" max="7410" width="10.6640625" customWidth="1"/>
    <col min="7411" max="7411" width="2.33203125" customWidth="1"/>
    <col min="7412" max="7412" width="10.6640625" customWidth="1"/>
    <col min="7413" max="7413" width="1.88671875" customWidth="1"/>
    <col min="7414" max="7414" width="10.6640625" customWidth="1"/>
    <col min="7415" max="7415" width="1.88671875" customWidth="1"/>
    <col min="7416" max="7416" width="10.6640625" customWidth="1"/>
    <col min="7417" max="7417" width="2.109375" customWidth="1"/>
    <col min="7418" max="7418" width="10.6640625" customWidth="1"/>
    <col min="7419" max="7419" width="1.88671875" customWidth="1"/>
    <col min="7420" max="7420" width="10.6640625" customWidth="1"/>
    <col min="7421" max="7421" width="2.109375" customWidth="1"/>
    <col min="7422" max="7422" width="40.6640625" customWidth="1"/>
    <col min="7423" max="7424" width="5.109375" customWidth="1"/>
    <col min="7425" max="7425" width="2.6640625" customWidth="1"/>
    <col min="7426" max="7428" width="12.6640625" customWidth="1"/>
    <col min="7429" max="7429" width="1.5546875" customWidth="1"/>
    <col min="7430" max="7430" width="13.6640625" customWidth="1"/>
    <col min="7431" max="7431" width="2.6640625" customWidth="1"/>
    <col min="7663" max="7663" width="6.44140625" customWidth="1"/>
    <col min="7664" max="7664" width="10.6640625" customWidth="1"/>
    <col min="7665" max="7665" width="2.109375" customWidth="1"/>
    <col min="7666" max="7666" width="10.6640625" customWidth="1"/>
    <col min="7667" max="7667" width="2.33203125" customWidth="1"/>
    <col min="7668" max="7668" width="10.6640625" customWidth="1"/>
    <col min="7669" max="7669" width="1.88671875" customWidth="1"/>
    <col min="7670" max="7670" width="10.6640625" customWidth="1"/>
    <col min="7671" max="7671" width="1.88671875" customWidth="1"/>
    <col min="7672" max="7672" width="10.6640625" customWidth="1"/>
    <col min="7673" max="7673" width="2.109375" customWidth="1"/>
    <col min="7674" max="7674" width="10.6640625" customWidth="1"/>
    <col min="7675" max="7675" width="1.88671875" customWidth="1"/>
    <col min="7676" max="7676" width="10.6640625" customWidth="1"/>
    <col min="7677" max="7677" width="2.109375" customWidth="1"/>
    <col min="7678" max="7678" width="40.6640625" customWidth="1"/>
    <col min="7679" max="7680" width="5.109375" customWidth="1"/>
    <col min="7681" max="7681" width="2.6640625" customWidth="1"/>
    <col min="7682" max="7684" width="12.6640625" customWidth="1"/>
    <col min="7685" max="7685" width="1.5546875" customWidth="1"/>
    <col min="7686" max="7686" width="13.6640625" customWidth="1"/>
    <col min="7687" max="7687" width="2.6640625" customWidth="1"/>
    <col min="7919" max="7919" width="6.44140625" customWidth="1"/>
    <col min="7920" max="7920" width="10.6640625" customWidth="1"/>
    <col min="7921" max="7921" width="2.109375" customWidth="1"/>
    <col min="7922" max="7922" width="10.6640625" customWidth="1"/>
    <col min="7923" max="7923" width="2.33203125" customWidth="1"/>
    <col min="7924" max="7924" width="10.6640625" customWidth="1"/>
    <col min="7925" max="7925" width="1.88671875" customWidth="1"/>
    <col min="7926" max="7926" width="10.6640625" customWidth="1"/>
    <col min="7927" max="7927" width="1.88671875" customWidth="1"/>
    <col min="7928" max="7928" width="10.6640625" customWidth="1"/>
    <col min="7929" max="7929" width="2.109375" customWidth="1"/>
    <col min="7930" max="7930" width="10.6640625" customWidth="1"/>
    <col min="7931" max="7931" width="1.88671875" customWidth="1"/>
    <col min="7932" max="7932" width="10.6640625" customWidth="1"/>
    <col min="7933" max="7933" width="2.109375" customWidth="1"/>
    <col min="7934" max="7934" width="40.6640625" customWidth="1"/>
    <col min="7935" max="7936" width="5.109375" customWidth="1"/>
    <col min="7937" max="7937" width="2.6640625" customWidth="1"/>
    <col min="7938" max="7940" width="12.6640625" customWidth="1"/>
    <col min="7941" max="7941" width="1.5546875" customWidth="1"/>
    <col min="7942" max="7942" width="13.6640625" customWidth="1"/>
    <col min="7943" max="7943" width="2.6640625" customWidth="1"/>
    <col min="8175" max="8175" width="6.44140625" customWidth="1"/>
    <col min="8176" max="8176" width="10.6640625" customWidth="1"/>
    <col min="8177" max="8177" width="2.109375" customWidth="1"/>
    <col min="8178" max="8178" width="10.6640625" customWidth="1"/>
    <col min="8179" max="8179" width="2.33203125" customWidth="1"/>
    <col min="8180" max="8180" width="10.6640625" customWidth="1"/>
    <col min="8181" max="8181" width="1.88671875" customWidth="1"/>
    <col min="8182" max="8182" width="10.6640625" customWidth="1"/>
    <col min="8183" max="8183" width="1.88671875" customWidth="1"/>
    <col min="8184" max="8184" width="10.6640625" customWidth="1"/>
    <col min="8185" max="8185" width="2.109375" customWidth="1"/>
    <col min="8186" max="8186" width="10.6640625" customWidth="1"/>
    <col min="8187" max="8187" width="1.88671875" customWidth="1"/>
    <col min="8188" max="8188" width="10.6640625" customWidth="1"/>
    <col min="8189" max="8189" width="2.109375" customWidth="1"/>
    <col min="8190" max="8190" width="40.6640625" customWidth="1"/>
    <col min="8191" max="8192" width="5.109375" customWidth="1"/>
    <col min="8193" max="8193" width="2.6640625" customWidth="1"/>
    <col min="8194" max="8196" width="12.6640625" customWidth="1"/>
    <col min="8197" max="8197" width="1.5546875" customWidth="1"/>
    <col min="8198" max="8198" width="13.6640625" customWidth="1"/>
    <col min="8199" max="8199" width="2.6640625" customWidth="1"/>
    <col min="8431" max="8431" width="6.44140625" customWidth="1"/>
    <col min="8432" max="8432" width="10.6640625" customWidth="1"/>
    <col min="8433" max="8433" width="2.109375" customWidth="1"/>
    <col min="8434" max="8434" width="10.6640625" customWidth="1"/>
    <col min="8435" max="8435" width="2.33203125" customWidth="1"/>
    <col min="8436" max="8436" width="10.6640625" customWidth="1"/>
    <col min="8437" max="8437" width="1.88671875" customWidth="1"/>
    <col min="8438" max="8438" width="10.6640625" customWidth="1"/>
    <col min="8439" max="8439" width="1.88671875" customWidth="1"/>
    <col min="8440" max="8440" width="10.6640625" customWidth="1"/>
    <col min="8441" max="8441" width="2.109375" customWidth="1"/>
    <col min="8442" max="8442" width="10.6640625" customWidth="1"/>
    <col min="8443" max="8443" width="1.88671875" customWidth="1"/>
    <col min="8444" max="8444" width="10.6640625" customWidth="1"/>
    <col min="8445" max="8445" width="2.109375" customWidth="1"/>
    <col min="8446" max="8446" width="40.6640625" customWidth="1"/>
    <col min="8447" max="8448" width="5.109375" customWidth="1"/>
    <col min="8449" max="8449" width="2.6640625" customWidth="1"/>
    <col min="8450" max="8452" width="12.6640625" customWidth="1"/>
    <col min="8453" max="8453" width="1.5546875" customWidth="1"/>
    <col min="8454" max="8454" width="13.6640625" customWidth="1"/>
    <col min="8455" max="8455" width="2.6640625" customWidth="1"/>
    <col min="8687" max="8687" width="6.44140625" customWidth="1"/>
    <col min="8688" max="8688" width="10.6640625" customWidth="1"/>
    <col min="8689" max="8689" width="2.109375" customWidth="1"/>
    <col min="8690" max="8690" width="10.6640625" customWidth="1"/>
    <col min="8691" max="8691" width="2.33203125" customWidth="1"/>
    <col min="8692" max="8692" width="10.6640625" customWidth="1"/>
    <col min="8693" max="8693" width="1.88671875" customWidth="1"/>
    <col min="8694" max="8694" width="10.6640625" customWidth="1"/>
    <col min="8695" max="8695" width="1.88671875" customWidth="1"/>
    <col min="8696" max="8696" width="10.6640625" customWidth="1"/>
    <col min="8697" max="8697" width="2.109375" customWidth="1"/>
    <col min="8698" max="8698" width="10.6640625" customWidth="1"/>
    <col min="8699" max="8699" width="1.88671875" customWidth="1"/>
    <col min="8700" max="8700" width="10.6640625" customWidth="1"/>
    <col min="8701" max="8701" width="2.109375" customWidth="1"/>
    <col min="8702" max="8702" width="40.6640625" customWidth="1"/>
    <col min="8703" max="8704" width="5.109375" customWidth="1"/>
    <col min="8705" max="8705" width="2.6640625" customWidth="1"/>
    <col min="8706" max="8708" width="12.6640625" customWidth="1"/>
    <col min="8709" max="8709" width="1.5546875" customWidth="1"/>
    <col min="8710" max="8710" width="13.6640625" customWidth="1"/>
    <col min="8711" max="8711" width="2.6640625" customWidth="1"/>
    <col min="8943" max="8943" width="6.44140625" customWidth="1"/>
    <col min="8944" max="8944" width="10.6640625" customWidth="1"/>
    <col min="8945" max="8945" width="2.109375" customWidth="1"/>
    <col min="8946" max="8946" width="10.6640625" customWidth="1"/>
    <col min="8947" max="8947" width="2.33203125" customWidth="1"/>
    <col min="8948" max="8948" width="10.6640625" customWidth="1"/>
    <col min="8949" max="8949" width="1.88671875" customWidth="1"/>
    <col min="8950" max="8950" width="10.6640625" customWidth="1"/>
    <col min="8951" max="8951" width="1.88671875" customWidth="1"/>
    <col min="8952" max="8952" width="10.6640625" customWidth="1"/>
    <col min="8953" max="8953" width="2.109375" customWidth="1"/>
    <col min="8954" max="8954" width="10.6640625" customWidth="1"/>
    <col min="8955" max="8955" width="1.88671875" customWidth="1"/>
    <col min="8956" max="8956" width="10.6640625" customWidth="1"/>
    <col min="8957" max="8957" width="2.109375" customWidth="1"/>
    <col min="8958" max="8958" width="40.6640625" customWidth="1"/>
    <col min="8959" max="8960" width="5.109375" customWidth="1"/>
    <col min="8961" max="8961" width="2.6640625" customWidth="1"/>
    <col min="8962" max="8964" width="12.6640625" customWidth="1"/>
    <col min="8965" max="8965" width="1.5546875" customWidth="1"/>
    <col min="8966" max="8966" width="13.6640625" customWidth="1"/>
    <col min="8967" max="8967" width="2.6640625" customWidth="1"/>
    <col min="9199" max="9199" width="6.44140625" customWidth="1"/>
    <col min="9200" max="9200" width="10.6640625" customWidth="1"/>
    <col min="9201" max="9201" width="2.109375" customWidth="1"/>
    <col min="9202" max="9202" width="10.6640625" customWidth="1"/>
    <col min="9203" max="9203" width="2.33203125" customWidth="1"/>
    <col min="9204" max="9204" width="10.6640625" customWidth="1"/>
    <col min="9205" max="9205" width="1.88671875" customWidth="1"/>
    <col min="9206" max="9206" width="10.6640625" customWidth="1"/>
    <col min="9207" max="9207" width="1.88671875" customWidth="1"/>
    <col min="9208" max="9208" width="10.6640625" customWidth="1"/>
    <col min="9209" max="9209" width="2.109375" customWidth="1"/>
    <col min="9210" max="9210" width="10.6640625" customWidth="1"/>
    <col min="9211" max="9211" width="1.88671875" customWidth="1"/>
    <col min="9212" max="9212" width="10.6640625" customWidth="1"/>
    <col min="9213" max="9213" width="2.109375" customWidth="1"/>
    <col min="9214" max="9214" width="40.6640625" customWidth="1"/>
    <col min="9215" max="9216" width="5.109375" customWidth="1"/>
    <col min="9217" max="9217" width="2.6640625" customWidth="1"/>
    <col min="9218" max="9220" width="12.6640625" customWidth="1"/>
    <col min="9221" max="9221" width="1.5546875" customWidth="1"/>
    <col min="9222" max="9222" width="13.6640625" customWidth="1"/>
    <col min="9223" max="9223" width="2.6640625" customWidth="1"/>
    <col min="9455" max="9455" width="6.44140625" customWidth="1"/>
    <col min="9456" max="9456" width="10.6640625" customWidth="1"/>
    <col min="9457" max="9457" width="2.109375" customWidth="1"/>
    <col min="9458" max="9458" width="10.6640625" customWidth="1"/>
    <col min="9459" max="9459" width="2.33203125" customWidth="1"/>
    <col min="9460" max="9460" width="10.6640625" customWidth="1"/>
    <col min="9461" max="9461" width="1.88671875" customWidth="1"/>
    <col min="9462" max="9462" width="10.6640625" customWidth="1"/>
    <col min="9463" max="9463" width="1.88671875" customWidth="1"/>
    <col min="9464" max="9464" width="10.6640625" customWidth="1"/>
    <col min="9465" max="9465" width="2.109375" customWidth="1"/>
    <col min="9466" max="9466" width="10.6640625" customWidth="1"/>
    <col min="9467" max="9467" width="1.88671875" customWidth="1"/>
    <col min="9468" max="9468" width="10.6640625" customWidth="1"/>
    <col min="9469" max="9469" width="2.109375" customWidth="1"/>
    <col min="9470" max="9470" width="40.6640625" customWidth="1"/>
    <col min="9471" max="9472" width="5.109375" customWidth="1"/>
    <col min="9473" max="9473" width="2.6640625" customWidth="1"/>
    <col min="9474" max="9476" width="12.6640625" customWidth="1"/>
    <col min="9477" max="9477" width="1.5546875" customWidth="1"/>
    <col min="9478" max="9478" width="13.6640625" customWidth="1"/>
    <col min="9479" max="9479" width="2.6640625" customWidth="1"/>
    <col min="9711" max="9711" width="6.44140625" customWidth="1"/>
    <col min="9712" max="9712" width="10.6640625" customWidth="1"/>
    <col min="9713" max="9713" width="2.109375" customWidth="1"/>
    <col min="9714" max="9714" width="10.6640625" customWidth="1"/>
    <col min="9715" max="9715" width="2.33203125" customWidth="1"/>
    <col min="9716" max="9716" width="10.6640625" customWidth="1"/>
    <col min="9717" max="9717" width="1.88671875" customWidth="1"/>
    <col min="9718" max="9718" width="10.6640625" customWidth="1"/>
    <col min="9719" max="9719" width="1.88671875" customWidth="1"/>
    <col min="9720" max="9720" width="10.6640625" customWidth="1"/>
    <col min="9721" max="9721" width="2.109375" customWidth="1"/>
    <col min="9722" max="9722" width="10.6640625" customWidth="1"/>
    <col min="9723" max="9723" width="1.88671875" customWidth="1"/>
    <col min="9724" max="9724" width="10.6640625" customWidth="1"/>
    <col min="9725" max="9725" width="2.109375" customWidth="1"/>
    <col min="9726" max="9726" width="40.6640625" customWidth="1"/>
    <col min="9727" max="9728" width="5.109375" customWidth="1"/>
    <col min="9729" max="9729" width="2.6640625" customWidth="1"/>
    <col min="9730" max="9732" width="12.6640625" customWidth="1"/>
    <col min="9733" max="9733" width="1.5546875" customWidth="1"/>
    <col min="9734" max="9734" width="13.6640625" customWidth="1"/>
    <col min="9735" max="9735" width="2.6640625" customWidth="1"/>
    <col min="9967" max="9967" width="6.44140625" customWidth="1"/>
    <col min="9968" max="9968" width="10.6640625" customWidth="1"/>
    <col min="9969" max="9969" width="2.109375" customWidth="1"/>
    <col min="9970" max="9970" width="10.6640625" customWidth="1"/>
    <col min="9971" max="9971" width="2.33203125" customWidth="1"/>
    <col min="9972" max="9972" width="10.6640625" customWidth="1"/>
    <col min="9973" max="9973" width="1.88671875" customWidth="1"/>
    <col min="9974" max="9974" width="10.6640625" customWidth="1"/>
    <col min="9975" max="9975" width="1.88671875" customWidth="1"/>
    <col min="9976" max="9976" width="10.6640625" customWidth="1"/>
    <col min="9977" max="9977" width="2.109375" customWidth="1"/>
    <col min="9978" max="9978" width="10.6640625" customWidth="1"/>
    <col min="9979" max="9979" width="1.88671875" customWidth="1"/>
    <col min="9980" max="9980" width="10.6640625" customWidth="1"/>
    <col min="9981" max="9981" width="2.109375" customWidth="1"/>
    <col min="9982" max="9982" width="40.6640625" customWidth="1"/>
    <col min="9983" max="9984" width="5.109375" customWidth="1"/>
    <col min="9985" max="9985" width="2.6640625" customWidth="1"/>
    <col min="9986" max="9988" width="12.6640625" customWidth="1"/>
    <col min="9989" max="9989" width="1.5546875" customWidth="1"/>
    <col min="9990" max="9990" width="13.6640625" customWidth="1"/>
    <col min="9991" max="9991" width="2.6640625" customWidth="1"/>
    <col min="10223" max="10223" width="6.44140625" customWidth="1"/>
    <col min="10224" max="10224" width="10.6640625" customWidth="1"/>
    <col min="10225" max="10225" width="2.109375" customWidth="1"/>
    <col min="10226" max="10226" width="10.6640625" customWidth="1"/>
    <col min="10227" max="10227" width="2.33203125" customWidth="1"/>
    <col min="10228" max="10228" width="10.6640625" customWidth="1"/>
    <col min="10229" max="10229" width="1.88671875" customWidth="1"/>
    <col min="10230" max="10230" width="10.6640625" customWidth="1"/>
    <col min="10231" max="10231" width="1.88671875" customWidth="1"/>
    <col min="10232" max="10232" width="10.6640625" customWidth="1"/>
    <col min="10233" max="10233" width="2.109375" customWidth="1"/>
    <col min="10234" max="10234" width="10.6640625" customWidth="1"/>
    <col min="10235" max="10235" width="1.88671875" customWidth="1"/>
    <col min="10236" max="10236" width="10.6640625" customWidth="1"/>
    <col min="10237" max="10237" width="2.109375" customWidth="1"/>
    <col min="10238" max="10238" width="40.6640625" customWidth="1"/>
    <col min="10239" max="10240" width="5.109375" customWidth="1"/>
    <col min="10241" max="10241" width="2.6640625" customWidth="1"/>
    <col min="10242" max="10244" width="12.6640625" customWidth="1"/>
    <col min="10245" max="10245" width="1.5546875" customWidth="1"/>
    <col min="10246" max="10246" width="13.6640625" customWidth="1"/>
    <col min="10247" max="10247" width="2.6640625" customWidth="1"/>
    <col min="10479" max="10479" width="6.44140625" customWidth="1"/>
    <col min="10480" max="10480" width="10.6640625" customWidth="1"/>
    <col min="10481" max="10481" width="2.109375" customWidth="1"/>
    <col min="10482" max="10482" width="10.6640625" customWidth="1"/>
    <col min="10483" max="10483" width="2.33203125" customWidth="1"/>
    <col min="10484" max="10484" width="10.6640625" customWidth="1"/>
    <col min="10485" max="10485" width="1.88671875" customWidth="1"/>
    <col min="10486" max="10486" width="10.6640625" customWidth="1"/>
    <col min="10487" max="10487" width="1.88671875" customWidth="1"/>
    <col min="10488" max="10488" width="10.6640625" customWidth="1"/>
    <col min="10489" max="10489" width="2.109375" customWidth="1"/>
    <col min="10490" max="10490" width="10.6640625" customWidth="1"/>
    <col min="10491" max="10491" width="1.88671875" customWidth="1"/>
    <col min="10492" max="10492" width="10.6640625" customWidth="1"/>
    <col min="10493" max="10493" width="2.109375" customWidth="1"/>
    <col min="10494" max="10494" width="40.6640625" customWidth="1"/>
    <col min="10495" max="10496" width="5.109375" customWidth="1"/>
    <col min="10497" max="10497" width="2.6640625" customWidth="1"/>
    <col min="10498" max="10500" width="12.6640625" customWidth="1"/>
    <col min="10501" max="10501" width="1.5546875" customWidth="1"/>
    <col min="10502" max="10502" width="13.6640625" customWidth="1"/>
    <col min="10503" max="10503" width="2.6640625" customWidth="1"/>
    <col min="10735" max="10735" width="6.44140625" customWidth="1"/>
    <col min="10736" max="10736" width="10.6640625" customWidth="1"/>
    <col min="10737" max="10737" width="2.109375" customWidth="1"/>
    <col min="10738" max="10738" width="10.6640625" customWidth="1"/>
    <col min="10739" max="10739" width="2.33203125" customWidth="1"/>
    <col min="10740" max="10740" width="10.6640625" customWidth="1"/>
    <col min="10741" max="10741" width="1.88671875" customWidth="1"/>
    <col min="10742" max="10742" width="10.6640625" customWidth="1"/>
    <col min="10743" max="10743" width="1.88671875" customWidth="1"/>
    <col min="10744" max="10744" width="10.6640625" customWidth="1"/>
    <col min="10745" max="10745" width="2.109375" customWidth="1"/>
    <col min="10746" max="10746" width="10.6640625" customWidth="1"/>
    <col min="10747" max="10747" width="1.88671875" customWidth="1"/>
    <col min="10748" max="10748" width="10.6640625" customWidth="1"/>
    <col min="10749" max="10749" width="2.109375" customWidth="1"/>
    <col min="10750" max="10750" width="40.6640625" customWidth="1"/>
    <col min="10751" max="10752" width="5.109375" customWidth="1"/>
    <col min="10753" max="10753" width="2.6640625" customWidth="1"/>
    <col min="10754" max="10756" width="12.6640625" customWidth="1"/>
    <col min="10757" max="10757" width="1.5546875" customWidth="1"/>
    <col min="10758" max="10758" width="13.6640625" customWidth="1"/>
    <col min="10759" max="10759" width="2.6640625" customWidth="1"/>
    <col min="10991" max="10991" width="6.44140625" customWidth="1"/>
    <col min="10992" max="10992" width="10.6640625" customWidth="1"/>
    <col min="10993" max="10993" width="2.109375" customWidth="1"/>
    <col min="10994" max="10994" width="10.6640625" customWidth="1"/>
    <col min="10995" max="10995" width="2.33203125" customWidth="1"/>
    <col min="10996" max="10996" width="10.6640625" customWidth="1"/>
    <col min="10997" max="10997" width="1.88671875" customWidth="1"/>
    <col min="10998" max="10998" width="10.6640625" customWidth="1"/>
    <col min="10999" max="10999" width="1.88671875" customWidth="1"/>
    <col min="11000" max="11000" width="10.6640625" customWidth="1"/>
    <col min="11001" max="11001" width="2.109375" customWidth="1"/>
    <col min="11002" max="11002" width="10.6640625" customWidth="1"/>
    <col min="11003" max="11003" width="1.88671875" customWidth="1"/>
    <col min="11004" max="11004" width="10.6640625" customWidth="1"/>
    <col min="11005" max="11005" width="2.109375" customWidth="1"/>
    <col min="11006" max="11006" width="40.6640625" customWidth="1"/>
    <col min="11007" max="11008" width="5.109375" customWidth="1"/>
    <col min="11009" max="11009" width="2.6640625" customWidth="1"/>
    <col min="11010" max="11012" width="12.6640625" customWidth="1"/>
    <col min="11013" max="11013" width="1.5546875" customWidth="1"/>
    <col min="11014" max="11014" width="13.6640625" customWidth="1"/>
    <col min="11015" max="11015" width="2.6640625" customWidth="1"/>
    <col min="11247" max="11247" width="6.44140625" customWidth="1"/>
    <col min="11248" max="11248" width="10.6640625" customWidth="1"/>
    <col min="11249" max="11249" width="2.109375" customWidth="1"/>
    <col min="11250" max="11250" width="10.6640625" customWidth="1"/>
    <col min="11251" max="11251" width="2.33203125" customWidth="1"/>
    <col min="11252" max="11252" width="10.6640625" customWidth="1"/>
    <col min="11253" max="11253" width="1.88671875" customWidth="1"/>
    <col min="11254" max="11254" width="10.6640625" customWidth="1"/>
    <col min="11255" max="11255" width="1.88671875" customWidth="1"/>
    <col min="11256" max="11256" width="10.6640625" customWidth="1"/>
    <col min="11257" max="11257" width="2.109375" customWidth="1"/>
    <col min="11258" max="11258" width="10.6640625" customWidth="1"/>
    <col min="11259" max="11259" width="1.88671875" customWidth="1"/>
    <col min="11260" max="11260" width="10.6640625" customWidth="1"/>
    <col min="11261" max="11261" width="2.109375" customWidth="1"/>
    <col min="11262" max="11262" width="40.6640625" customWidth="1"/>
    <col min="11263" max="11264" width="5.109375" customWidth="1"/>
    <col min="11265" max="11265" width="2.6640625" customWidth="1"/>
    <col min="11266" max="11268" width="12.6640625" customWidth="1"/>
    <col min="11269" max="11269" width="1.5546875" customWidth="1"/>
    <col min="11270" max="11270" width="13.6640625" customWidth="1"/>
    <col min="11271" max="11271" width="2.6640625" customWidth="1"/>
    <col min="11503" max="11503" width="6.44140625" customWidth="1"/>
    <col min="11504" max="11504" width="10.6640625" customWidth="1"/>
    <col min="11505" max="11505" width="2.109375" customWidth="1"/>
    <col min="11506" max="11506" width="10.6640625" customWidth="1"/>
    <col min="11507" max="11507" width="2.33203125" customWidth="1"/>
    <col min="11508" max="11508" width="10.6640625" customWidth="1"/>
    <col min="11509" max="11509" width="1.88671875" customWidth="1"/>
    <col min="11510" max="11510" width="10.6640625" customWidth="1"/>
    <col min="11511" max="11511" width="1.88671875" customWidth="1"/>
    <col min="11512" max="11512" width="10.6640625" customWidth="1"/>
    <col min="11513" max="11513" width="2.109375" customWidth="1"/>
    <col min="11514" max="11514" width="10.6640625" customWidth="1"/>
    <col min="11515" max="11515" width="1.88671875" customWidth="1"/>
    <col min="11516" max="11516" width="10.6640625" customWidth="1"/>
    <col min="11517" max="11517" width="2.109375" customWidth="1"/>
    <col min="11518" max="11518" width="40.6640625" customWidth="1"/>
    <col min="11519" max="11520" width="5.109375" customWidth="1"/>
    <col min="11521" max="11521" width="2.6640625" customWidth="1"/>
    <col min="11522" max="11524" width="12.6640625" customWidth="1"/>
    <col min="11525" max="11525" width="1.5546875" customWidth="1"/>
    <col min="11526" max="11526" width="13.6640625" customWidth="1"/>
    <col min="11527" max="11527" width="2.6640625" customWidth="1"/>
    <col min="11759" max="11759" width="6.44140625" customWidth="1"/>
    <col min="11760" max="11760" width="10.6640625" customWidth="1"/>
    <col min="11761" max="11761" width="2.109375" customWidth="1"/>
    <col min="11762" max="11762" width="10.6640625" customWidth="1"/>
    <col min="11763" max="11763" width="2.33203125" customWidth="1"/>
    <col min="11764" max="11764" width="10.6640625" customWidth="1"/>
    <col min="11765" max="11765" width="1.88671875" customWidth="1"/>
    <col min="11766" max="11766" width="10.6640625" customWidth="1"/>
    <col min="11767" max="11767" width="1.88671875" customWidth="1"/>
    <col min="11768" max="11768" width="10.6640625" customWidth="1"/>
    <col min="11769" max="11769" width="2.109375" customWidth="1"/>
    <col min="11770" max="11770" width="10.6640625" customWidth="1"/>
    <col min="11771" max="11771" width="1.88671875" customWidth="1"/>
    <col min="11772" max="11772" width="10.6640625" customWidth="1"/>
    <col min="11773" max="11773" width="2.109375" customWidth="1"/>
    <col min="11774" max="11774" width="40.6640625" customWidth="1"/>
    <col min="11775" max="11776" width="5.109375" customWidth="1"/>
    <col min="11777" max="11777" width="2.6640625" customWidth="1"/>
    <col min="11778" max="11780" width="12.6640625" customWidth="1"/>
    <col min="11781" max="11781" width="1.5546875" customWidth="1"/>
    <col min="11782" max="11782" width="13.6640625" customWidth="1"/>
    <col min="11783" max="11783" width="2.6640625" customWidth="1"/>
    <col min="12015" max="12015" width="6.44140625" customWidth="1"/>
    <col min="12016" max="12016" width="10.6640625" customWidth="1"/>
    <col min="12017" max="12017" width="2.109375" customWidth="1"/>
    <col min="12018" max="12018" width="10.6640625" customWidth="1"/>
    <col min="12019" max="12019" width="2.33203125" customWidth="1"/>
    <col min="12020" max="12020" width="10.6640625" customWidth="1"/>
    <col min="12021" max="12021" width="1.88671875" customWidth="1"/>
    <col min="12022" max="12022" width="10.6640625" customWidth="1"/>
    <col min="12023" max="12023" width="1.88671875" customWidth="1"/>
    <col min="12024" max="12024" width="10.6640625" customWidth="1"/>
    <col min="12025" max="12025" width="2.109375" customWidth="1"/>
    <col min="12026" max="12026" width="10.6640625" customWidth="1"/>
    <col min="12027" max="12027" width="1.88671875" customWidth="1"/>
    <col min="12028" max="12028" width="10.6640625" customWidth="1"/>
    <col min="12029" max="12029" width="2.109375" customWidth="1"/>
    <col min="12030" max="12030" width="40.6640625" customWidth="1"/>
    <col min="12031" max="12032" width="5.109375" customWidth="1"/>
    <col min="12033" max="12033" width="2.6640625" customWidth="1"/>
    <col min="12034" max="12036" width="12.6640625" customWidth="1"/>
    <col min="12037" max="12037" width="1.5546875" customWidth="1"/>
    <col min="12038" max="12038" width="13.6640625" customWidth="1"/>
    <col min="12039" max="12039" width="2.6640625" customWidth="1"/>
    <col min="12271" max="12271" width="6.44140625" customWidth="1"/>
    <col min="12272" max="12272" width="10.6640625" customWidth="1"/>
    <col min="12273" max="12273" width="2.109375" customWidth="1"/>
    <col min="12274" max="12274" width="10.6640625" customWidth="1"/>
    <col min="12275" max="12275" width="2.33203125" customWidth="1"/>
    <col min="12276" max="12276" width="10.6640625" customWidth="1"/>
    <col min="12277" max="12277" width="1.88671875" customWidth="1"/>
    <col min="12278" max="12278" width="10.6640625" customWidth="1"/>
    <col min="12279" max="12279" width="1.88671875" customWidth="1"/>
    <col min="12280" max="12280" width="10.6640625" customWidth="1"/>
    <col min="12281" max="12281" width="2.109375" customWidth="1"/>
    <col min="12282" max="12282" width="10.6640625" customWidth="1"/>
    <col min="12283" max="12283" width="1.88671875" customWidth="1"/>
    <col min="12284" max="12284" width="10.6640625" customWidth="1"/>
    <col min="12285" max="12285" width="2.109375" customWidth="1"/>
    <col min="12286" max="12286" width="40.6640625" customWidth="1"/>
    <col min="12287" max="12288" width="5.109375" customWidth="1"/>
    <col min="12289" max="12289" width="2.6640625" customWidth="1"/>
    <col min="12290" max="12292" width="12.6640625" customWidth="1"/>
    <col min="12293" max="12293" width="1.5546875" customWidth="1"/>
    <col min="12294" max="12294" width="13.6640625" customWidth="1"/>
    <col min="12295" max="12295" width="2.6640625" customWidth="1"/>
    <col min="12527" max="12527" width="6.44140625" customWidth="1"/>
    <col min="12528" max="12528" width="10.6640625" customWidth="1"/>
    <col min="12529" max="12529" width="2.109375" customWidth="1"/>
    <col min="12530" max="12530" width="10.6640625" customWidth="1"/>
    <col min="12531" max="12531" width="2.33203125" customWidth="1"/>
    <col min="12532" max="12532" width="10.6640625" customWidth="1"/>
    <col min="12533" max="12533" width="1.88671875" customWidth="1"/>
    <col min="12534" max="12534" width="10.6640625" customWidth="1"/>
    <col min="12535" max="12535" width="1.88671875" customWidth="1"/>
    <col min="12536" max="12536" width="10.6640625" customWidth="1"/>
    <col min="12537" max="12537" width="2.109375" customWidth="1"/>
    <col min="12538" max="12538" width="10.6640625" customWidth="1"/>
    <col min="12539" max="12539" width="1.88671875" customWidth="1"/>
    <col min="12540" max="12540" width="10.6640625" customWidth="1"/>
    <col min="12541" max="12541" width="2.109375" customWidth="1"/>
    <col min="12542" max="12542" width="40.6640625" customWidth="1"/>
    <col min="12543" max="12544" width="5.109375" customWidth="1"/>
    <col min="12545" max="12545" width="2.6640625" customWidth="1"/>
    <col min="12546" max="12548" width="12.6640625" customWidth="1"/>
    <col min="12549" max="12549" width="1.5546875" customWidth="1"/>
    <col min="12550" max="12550" width="13.6640625" customWidth="1"/>
    <col min="12551" max="12551" width="2.6640625" customWidth="1"/>
    <col min="12783" max="12783" width="6.44140625" customWidth="1"/>
    <col min="12784" max="12784" width="10.6640625" customWidth="1"/>
    <col min="12785" max="12785" width="2.109375" customWidth="1"/>
    <col min="12786" max="12786" width="10.6640625" customWidth="1"/>
    <col min="12787" max="12787" width="2.33203125" customWidth="1"/>
    <col min="12788" max="12788" width="10.6640625" customWidth="1"/>
    <col min="12789" max="12789" width="1.88671875" customWidth="1"/>
    <col min="12790" max="12790" width="10.6640625" customWidth="1"/>
    <col min="12791" max="12791" width="1.88671875" customWidth="1"/>
    <col min="12792" max="12792" width="10.6640625" customWidth="1"/>
    <col min="12793" max="12793" width="2.109375" customWidth="1"/>
    <col min="12794" max="12794" width="10.6640625" customWidth="1"/>
    <col min="12795" max="12795" width="1.88671875" customWidth="1"/>
    <col min="12796" max="12796" width="10.6640625" customWidth="1"/>
    <col min="12797" max="12797" width="2.109375" customWidth="1"/>
    <col min="12798" max="12798" width="40.6640625" customWidth="1"/>
    <col min="12799" max="12800" width="5.109375" customWidth="1"/>
    <col min="12801" max="12801" width="2.6640625" customWidth="1"/>
    <col min="12802" max="12804" width="12.6640625" customWidth="1"/>
    <col min="12805" max="12805" width="1.5546875" customWidth="1"/>
    <col min="12806" max="12806" width="13.6640625" customWidth="1"/>
    <col min="12807" max="12807" width="2.6640625" customWidth="1"/>
    <col min="13039" max="13039" width="6.44140625" customWidth="1"/>
    <col min="13040" max="13040" width="10.6640625" customWidth="1"/>
    <col min="13041" max="13041" width="2.109375" customWidth="1"/>
    <col min="13042" max="13042" width="10.6640625" customWidth="1"/>
    <col min="13043" max="13043" width="2.33203125" customWidth="1"/>
    <col min="13044" max="13044" width="10.6640625" customWidth="1"/>
    <col min="13045" max="13045" width="1.88671875" customWidth="1"/>
    <col min="13046" max="13046" width="10.6640625" customWidth="1"/>
    <col min="13047" max="13047" width="1.88671875" customWidth="1"/>
    <col min="13048" max="13048" width="10.6640625" customWidth="1"/>
    <col min="13049" max="13049" width="2.109375" customWidth="1"/>
    <col min="13050" max="13050" width="10.6640625" customWidth="1"/>
    <col min="13051" max="13051" width="1.88671875" customWidth="1"/>
    <col min="13052" max="13052" width="10.6640625" customWidth="1"/>
    <col min="13053" max="13053" width="2.109375" customWidth="1"/>
    <col min="13054" max="13054" width="40.6640625" customWidth="1"/>
    <col min="13055" max="13056" width="5.109375" customWidth="1"/>
    <col min="13057" max="13057" width="2.6640625" customWidth="1"/>
    <col min="13058" max="13060" width="12.6640625" customWidth="1"/>
    <col min="13061" max="13061" width="1.5546875" customWidth="1"/>
    <col min="13062" max="13062" width="13.6640625" customWidth="1"/>
    <col min="13063" max="13063" width="2.6640625" customWidth="1"/>
    <col min="13295" max="13295" width="6.44140625" customWidth="1"/>
    <col min="13296" max="13296" width="10.6640625" customWidth="1"/>
    <col min="13297" max="13297" width="2.109375" customWidth="1"/>
    <col min="13298" max="13298" width="10.6640625" customWidth="1"/>
    <col min="13299" max="13299" width="2.33203125" customWidth="1"/>
    <col min="13300" max="13300" width="10.6640625" customWidth="1"/>
    <col min="13301" max="13301" width="1.88671875" customWidth="1"/>
    <col min="13302" max="13302" width="10.6640625" customWidth="1"/>
    <col min="13303" max="13303" width="1.88671875" customWidth="1"/>
    <col min="13304" max="13304" width="10.6640625" customWidth="1"/>
    <col min="13305" max="13305" width="2.109375" customWidth="1"/>
    <col min="13306" max="13306" width="10.6640625" customWidth="1"/>
    <col min="13307" max="13307" width="1.88671875" customWidth="1"/>
    <col min="13308" max="13308" width="10.6640625" customWidth="1"/>
    <col min="13309" max="13309" width="2.109375" customWidth="1"/>
    <col min="13310" max="13310" width="40.6640625" customWidth="1"/>
    <col min="13311" max="13312" width="5.109375" customWidth="1"/>
    <col min="13313" max="13313" width="2.6640625" customWidth="1"/>
    <col min="13314" max="13316" width="12.6640625" customWidth="1"/>
    <col min="13317" max="13317" width="1.5546875" customWidth="1"/>
    <col min="13318" max="13318" width="13.6640625" customWidth="1"/>
    <col min="13319" max="13319" width="2.6640625" customWidth="1"/>
    <col min="13551" max="13551" width="6.44140625" customWidth="1"/>
    <col min="13552" max="13552" width="10.6640625" customWidth="1"/>
    <col min="13553" max="13553" width="2.109375" customWidth="1"/>
    <col min="13554" max="13554" width="10.6640625" customWidth="1"/>
    <col min="13555" max="13555" width="2.33203125" customWidth="1"/>
    <col min="13556" max="13556" width="10.6640625" customWidth="1"/>
    <col min="13557" max="13557" width="1.88671875" customWidth="1"/>
    <col min="13558" max="13558" width="10.6640625" customWidth="1"/>
    <col min="13559" max="13559" width="1.88671875" customWidth="1"/>
    <col min="13560" max="13560" width="10.6640625" customWidth="1"/>
    <col min="13561" max="13561" width="2.109375" customWidth="1"/>
    <col min="13562" max="13562" width="10.6640625" customWidth="1"/>
    <col min="13563" max="13563" width="1.88671875" customWidth="1"/>
    <col min="13564" max="13564" width="10.6640625" customWidth="1"/>
    <col min="13565" max="13565" width="2.109375" customWidth="1"/>
    <col min="13566" max="13566" width="40.6640625" customWidth="1"/>
    <col min="13567" max="13568" width="5.109375" customWidth="1"/>
    <col min="13569" max="13569" width="2.6640625" customWidth="1"/>
    <col min="13570" max="13572" width="12.6640625" customWidth="1"/>
    <col min="13573" max="13573" width="1.5546875" customWidth="1"/>
    <col min="13574" max="13574" width="13.6640625" customWidth="1"/>
    <col min="13575" max="13575" width="2.6640625" customWidth="1"/>
    <col min="13807" max="13807" width="6.44140625" customWidth="1"/>
    <col min="13808" max="13808" width="10.6640625" customWidth="1"/>
    <col min="13809" max="13809" width="2.109375" customWidth="1"/>
    <col min="13810" max="13810" width="10.6640625" customWidth="1"/>
    <col min="13811" max="13811" width="2.33203125" customWidth="1"/>
    <col min="13812" max="13812" width="10.6640625" customWidth="1"/>
    <col min="13813" max="13813" width="1.88671875" customWidth="1"/>
    <col min="13814" max="13814" width="10.6640625" customWidth="1"/>
    <col min="13815" max="13815" width="1.88671875" customWidth="1"/>
    <col min="13816" max="13816" width="10.6640625" customWidth="1"/>
    <col min="13817" max="13817" width="2.109375" customWidth="1"/>
    <col min="13818" max="13818" width="10.6640625" customWidth="1"/>
    <col min="13819" max="13819" width="1.88671875" customWidth="1"/>
    <col min="13820" max="13820" width="10.6640625" customWidth="1"/>
    <col min="13821" max="13821" width="2.109375" customWidth="1"/>
    <col min="13822" max="13822" width="40.6640625" customWidth="1"/>
    <col min="13823" max="13824" width="5.109375" customWidth="1"/>
    <col min="13825" max="13825" width="2.6640625" customWidth="1"/>
    <col min="13826" max="13828" width="12.6640625" customWidth="1"/>
    <col min="13829" max="13829" width="1.5546875" customWidth="1"/>
    <col min="13830" max="13830" width="13.6640625" customWidth="1"/>
    <col min="13831" max="13831" width="2.6640625" customWidth="1"/>
    <col min="14063" max="14063" width="6.44140625" customWidth="1"/>
    <col min="14064" max="14064" width="10.6640625" customWidth="1"/>
    <col min="14065" max="14065" width="2.109375" customWidth="1"/>
    <col min="14066" max="14066" width="10.6640625" customWidth="1"/>
    <col min="14067" max="14067" width="2.33203125" customWidth="1"/>
    <col min="14068" max="14068" width="10.6640625" customWidth="1"/>
    <col min="14069" max="14069" width="1.88671875" customWidth="1"/>
    <col min="14070" max="14070" width="10.6640625" customWidth="1"/>
    <col min="14071" max="14071" width="1.88671875" customWidth="1"/>
    <col min="14072" max="14072" width="10.6640625" customWidth="1"/>
    <col min="14073" max="14073" width="2.109375" customWidth="1"/>
    <col min="14074" max="14074" width="10.6640625" customWidth="1"/>
    <col min="14075" max="14075" width="1.88671875" customWidth="1"/>
    <col min="14076" max="14076" width="10.6640625" customWidth="1"/>
    <col min="14077" max="14077" width="2.109375" customWidth="1"/>
    <col min="14078" max="14078" width="40.6640625" customWidth="1"/>
    <col min="14079" max="14080" width="5.109375" customWidth="1"/>
    <col min="14081" max="14081" width="2.6640625" customWidth="1"/>
    <col min="14082" max="14084" width="12.6640625" customWidth="1"/>
    <col min="14085" max="14085" width="1.5546875" customWidth="1"/>
    <col min="14086" max="14086" width="13.6640625" customWidth="1"/>
    <col min="14087" max="14087" width="2.6640625" customWidth="1"/>
    <col min="14319" max="14319" width="6.44140625" customWidth="1"/>
    <col min="14320" max="14320" width="10.6640625" customWidth="1"/>
    <col min="14321" max="14321" width="2.109375" customWidth="1"/>
    <col min="14322" max="14322" width="10.6640625" customWidth="1"/>
    <col min="14323" max="14323" width="2.33203125" customWidth="1"/>
    <col min="14324" max="14324" width="10.6640625" customWidth="1"/>
    <col min="14325" max="14325" width="1.88671875" customWidth="1"/>
    <col min="14326" max="14326" width="10.6640625" customWidth="1"/>
    <col min="14327" max="14327" width="1.88671875" customWidth="1"/>
    <col min="14328" max="14328" width="10.6640625" customWidth="1"/>
    <col min="14329" max="14329" width="2.109375" customWidth="1"/>
    <col min="14330" max="14330" width="10.6640625" customWidth="1"/>
    <col min="14331" max="14331" width="1.88671875" customWidth="1"/>
    <col min="14332" max="14332" width="10.6640625" customWidth="1"/>
    <col min="14333" max="14333" width="2.109375" customWidth="1"/>
    <col min="14334" max="14334" width="40.6640625" customWidth="1"/>
    <col min="14335" max="14336" width="5.109375" customWidth="1"/>
    <col min="14337" max="14337" width="2.6640625" customWidth="1"/>
    <col min="14338" max="14340" width="12.6640625" customWidth="1"/>
    <col min="14341" max="14341" width="1.5546875" customWidth="1"/>
    <col min="14342" max="14342" width="13.6640625" customWidth="1"/>
    <col min="14343" max="14343" width="2.6640625" customWidth="1"/>
    <col min="14575" max="14575" width="6.44140625" customWidth="1"/>
    <col min="14576" max="14576" width="10.6640625" customWidth="1"/>
    <col min="14577" max="14577" width="2.109375" customWidth="1"/>
    <col min="14578" max="14578" width="10.6640625" customWidth="1"/>
    <col min="14579" max="14579" width="2.33203125" customWidth="1"/>
    <col min="14580" max="14580" width="10.6640625" customWidth="1"/>
    <col min="14581" max="14581" width="1.88671875" customWidth="1"/>
    <col min="14582" max="14582" width="10.6640625" customWidth="1"/>
    <col min="14583" max="14583" width="1.88671875" customWidth="1"/>
    <col min="14584" max="14584" width="10.6640625" customWidth="1"/>
    <col min="14585" max="14585" width="2.109375" customWidth="1"/>
    <col min="14586" max="14586" width="10.6640625" customWidth="1"/>
    <col min="14587" max="14587" width="1.88671875" customWidth="1"/>
    <col min="14588" max="14588" width="10.6640625" customWidth="1"/>
    <col min="14589" max="14589" width="2.109375" customWidth="1"/>
    <col min="14590" max="14590" width="40.6640625" customWidth="1"/>
    <col min="14591" max="14592" width="5.109375" customWidth="1"/>
    <col min="14593" max="14593" width="2.6640625" customWidth="1"/>
    <col min="14594" max="14596" width="12.6640625" customWidth="1"/>
    <col min="14597" max="14597" width="1.5546875" customWidth="1"/>
    <col min="14598" max="14598" width="13.6640625" customWidth="1"/>
    <col min="14599" max="14599" width="2.6640625" customWidth="1"/>
    <col min="14831" max="14831" width="6.44140625" customWidth="1"/>
    <col min="14832" max="14832" width="10.6640625" customWidth="1"/>
    <col min="14833" max="14833" width="2.109375" customWidth="1"/>
    <col min="14834" max="14834" width="10.6640625" customWidth="1"/>
    <col min="14835" max="14835" width="2.33203125" customWidth="1"/>
    <col min="14836" max="14836" width="10.6640625" customWidth="1"/>
    <col min="14837" max="14837" width="1.88671875" customWidth="1"/>
    <col min="14838" max="14838" width="10.6640625" customWidth="1"/>
    <col min="14839" max="14839" width="1.88671875" customWidth="1"/>
    <col min="14840" max="14840" width="10.6640625" customWidth="1"/>
    <col min="14841" max="14841" width="2.109375" customWidth="1"/>
    <col min="14842" max="14842" width="10.6640625" customWidth="1"/>
    <col min="14843" max="14843" width="1.88671875" customWidth="1"/>
    <col min="14844" max="14844" width="10.6640625" customWidth="1"/>
    <col min="14845" max="14845" width="2.109375" customWidth="1"/>
    <col min="14846" max="14846" width="40.6640625" customWidth="1"/>
    <col min="14847" max="14848" width="5.109375" customWidth="1"/>
    <col min="14849" max="14849" width="2.6640625" customWidth="1"/>
    <col min="14850" max="14852" width="12.6640625" customWidth="1"/>
    <col min="14853" max="14853" width="1.5546875" customWidth="1"/>
    <col min="14854" max="14854" width="13.6640625" customWidth="1"/>
    <col min="14855" max="14855" width="2.6640625" customWidth="1"/>
    <col min="15087" max="15087" width="6.44140625" customWidth="1"/>
    <col min="15088" max="15088" width="10.6640625" customWidth="1"/>
    <col min="15089" max="15089" width="2.109375" customWidth="1"/>
    <col min="15090" max="15090" width="10.6640625" customWidth="1"/>
    <col min="15091" max="15091" width="2.33203125" customWidth="1"/>
    <col min="15092" max="15092" width="10.6640625" customWidth="1"/>
    <col min="15093" max="15093" width="1.88671875" customWidth="1"/>
    <col min="15094" max="15094" width="10.6640625" customWidth="1"/>
    <col min="15095" max="15095" width="1.88671875" customWidth="1"/>
    <col min="15096" max="15096" width="10.6640625" customWidth="1"/>
    <col min="15097" max="15097" width="2.109375" customWidth="1"/>
    <col min="15098" max="15098" width="10.6640625" customWidth="1"/>
    <col min="15099" max="15099" width="1.88671875" customWidth="1"/>
    <col min="15100" max="15100" width="10.6640625" customWidth="1"/>
    <col min="15101" max="15101" width="2.109375" customWidth="1"/>
    <col min="15102" max="15102" width="40.6640625" customWidth="1"/>
    <col min="15103" max="15104" width="5.109375" customWidth="1"/>
    <col min="15105" max="15105" width="2.6640625" customWidth="1"/>
    <col min="15106" max="15108" width="12.6640625" customWidth="1"/>
    <col min="15109" max="15109" width="1.5546875" customWidth="1"/>
    <col min="15110" max="15110" width="13.6640625" customWidth="1"/>
    <col min="15111" max="15111" width="2.6640625" customWidth="1"/>
    <col min="15343" max="15343" width="6.44140625" customWidth="1"/>
    <col min="15344" max="15344" width="10.6640625" customWidth="1"/>
    <col min="15345" max="15345" width="2.109375" customWidth="1"/>
    <col min="15346" max="15346" width="10.6640625" customWidth="1"/>
    <col min="15347" max="15347" width="2.33203125" customWidth="1"/>
    <col min="15348" max="15348" width="10.6640625" customWidth="1"/>
    <col min="15349" max="15349" width="1.88671875" customWidth="1"/>
    <col min="15350" max="15350" width="10.6640625" customWidth="1"/>
    <col min="15351" max="15351" width="1.88671875" customWidth="1"/>
    <col min="15352" max="15352" width="10.6640625" customWidth="1"/>
    <col min="15353" max="15353" width="2.109375" customWidth="1"/>
    <col min="15354" max="15354" width="10.6640625" customWidth="1"/>
    <col min="15355" max="15355" width="1.88671875" customWidth="1"/>
    <col min="15356" max="15356" width="10.6640625" customWidth="1"/>
    <col min="15357" max="15357" width="2.109375" customWidth="1"/>
    <col min="15358" max="15358" width="40.6640625" customWidth="1"/>
    <col min="15359" max="15360" width="5.109375" customWidth="1"/>
    <col min="15361" max="15361" width="2.6640625" customWidth="1"/>
    <col min="15362" max="15364" width="12.6640625" customWidth="1"/>
    <col min="15365" max="15365" width="1.5546875" customWidth="1"/>
    <col min="15366" max="15366" width="13.6640625" customWidth="1"/>
    <col min="15367" max="15367" width="2.6640625" customWidth="1"/>
    <col min="15599" max="15599" width="6.44140625" customWidth="1"/>
    <col min="15600" max="15600" width="10.6640625" customWidth="1"/>
    <col min="15601" max="15601" width="2.109375" customWidth="1"/>
    <col min="15602" max="15602" width="10.6640625" customWidth="1"/>
    <col min="15603" max="15603" width="2.33203125" customWidth="1"/>
    <col min="15604" max="15604" width="10.6640625" customWidth="1"/>
    <col min="15605" max="15605" width="1.88671875" customWidth="1"/>
    <col min="15606" max="15606" width="10.6640625" customWidth="1"/>
    <col min="15607" max="15607" width="1.88671875" customWidth="1"/>
    <col min="15608" max="15608" width="10.6640625" customWidth="1"/>
    <col min="15609" max="15609" width="2.109375" customWidth="1"/>
    <col min="15610" max="15610" width="10.6640625" customWidth="1"/>
    <col min="15611" max="15611" width="1.88671875" customWidth="1"/>
    <col min="15612" max="15612" width="10.6640625" customWidth="1"/>
    <col min="15613" max="15613" width="2.109375" customWidth="1"/>
    <col min="15614" max="15614" width="40.6640625" customWidth="1"/>
    <col min="15615" max="15616" width="5.109375" customWidth="1"/>
    <col min="15617" max="15617" width="2.6640625" customWidth="1"/>
    <col min="15618" max="15620" width="12.6640625" customWidth="1"/>
    <col min="15621" max="15621" width="1.5546875" customWidth="1"/>
    <col min="15622" max="15622" width="13.6640625" customWidth="1"/>
    <col min="15623" max="15623" width="2.6640625" customWidth="1"/>
    <col min="15855" max="15855" width="6.44140625" customWidth="1"/>
    <col min="15856" max="15856" width="10.6640625" customWidth="1"/>
    <col min="15857" max="15857" width="2.109375" customWidth="1"/>
    <col min="15858" max="15858" width="10.6640625" customWidth="1"/>
    <col min="15859" max="15859" width="2.33203125" customWidth="1"/>
    <col min="15860" max="15860" width="10.6640625" customWidth="1"/>
    <col min="15861" max="15861" width="1.88671875" customWidth="1"/>
    <col min="15862" max="15862" width="10.6640625" customWidth="1"/>
    <col min="15863" max="15863" width="1.88671875" customWidth="1"/>
    <col min="15864" max="15864" width="10.6640625" customWidth="1"/>
    <col min="15865" max="15865" width="2.109375" customWidth="1"/>
    <col min="15866" max="15866" width="10.6640625" customWidth="1"/>
    <col min="15867" max="15867" width="1.88671875" customWidth="1"/>
    <col min="15868" max="15868" width="10.6640625" customWidth="1"/>
    <col min="15869" max="15869" width="2.109375" customWidth="1"/>
    <col min="15870" max="15870" width="40.6640625" customWidth="1"/>
    <col min="15871" max="15872" width="5.109375" customWidth="1"/>
    <col min="15873" max="15873" width="2.6640625" customWidth="1"/>
    <col min="15874" max="15876" width="12.6640625" customWidth="1"/>
    <col min="15877" max="15877" width="1.5546875" customWidth="1"/>
    <col min="15878" max="15878" width="13.6640625" customWidth="1"/>
    <col min="15879" max="15879" width="2.6640625" customWidth="1"/>
    <col min="16111" max="16111" width="6.44140625" customWidth="1"/>
    <col min="16112" max="16112" width="10.6640625" customWidth="1"/>
    <col min="16113" max="16113" width="2.109375" customWidth="1"/>
    <col min="16114" max="16114" width="10.6640625" customWidth="1"/>
    <col min="16115" max="16115" width="2.33203125" customWidth="1"/>
    <col min="16116" max="16116" width="10.6640625" customWidth="1"/>
    <col min="16117" max="16117" width="1.88671875" customWidth="1"/>
    <col min="16118" max="16118" width="10.6640625" customWidth="1"/>
    <col min="16119" max="16119" width="1.88671875" customWidth="1"/>
    <col min="16120" max="16120" width="10.6640625" customWidth="1"/>
    <col min="16121" max="16121" width="2.109375" customWidth="1"/>
    <col min="16122" max="16122" width="10.6640625" customWidth="1"/>
    <col min="16123" max="16123" width="1.88671875" customWidth="1"/>
    <col min="16124" max="16124" width="10.6640625" customWidth="1"/>
    <col min="16125" max="16125" width="2.109375" customWidth="1"/>
    <col min="16126" max="16126" width="40.6640625" customWidth="1"/>
    <col min="16127" max="16128" width="5.109375" customWidth="1"/>
    <col min="16129" max="16129" width="2.6640625" customWidth="1"/>
    <col min="16130" max="16132" width="12.6640625" customWidth="1"/>
    <col min="16133" max="16133" width="1.5546875" customWidth="1"/>
    <col min="16134" max="16134" width="13.6640625" customWidth="1"/>
    <col min="16135" max="16135" width="2.6640625" customWidth="1"/>
  </cols>
  <sheetData>
    <row r="1" spans="1:21" ht="18" x14ac:dyDescent="0.35">
      <c r="A1" s="115" t="s">
        <v>52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</row>
    <row r="2" spans="1:21" ht="23.25" customHeight="1" thickBot="1" x14ac:dyDescent="0.35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1" ht="2.25" hidden="1" customHeight="1" thickBot="1" x14ac:dyDescent="0.35"/>
    <row r="4" spans="1:21" ht="13.5" customHeight="1" thickTop="1" thickBot="1" x14ac:dyDescent="0.35">
      <c r="A4" s="5"/>
      <c r="B4" s="135" t="s">
        <v>56</v>
      </c>
      <c r="C4" s="136"/>
      <c r="D4" s="136"/>
      <c r="E4" s="137"/>
      <c r="F4" s="138" t="s">
        <v>57</v>
      </c>
      <c r="G4" s="139"/>
      <c r="H4" s="139"/>
      <c r="I4" s="140"/>
      <c r="J4" s="107" t="s">
        <v>58</v>
      </c>
      <c r="K4" s="108"/>
      <c r="L4" s="107"/>
      <c r="M4" s="6"/>
      <c r="N4" s="7"/>
      <c r="O4" s="8"/>
      <c r="P4" s="9"/>
      <c r="Q4" s="9"/>
      <c r="R4" s="111" t="s">
        <v>55</v>
      </c>
      <c r="S4" s="109"/>
      <c r="T4" s="109"/>
      <c r="U4" s="110"/>
    </row>
    <row r="5" spans="1:21" ht="13.5" customHeight="1" thickBot="1" x14ac:dyDescent="0.35">
      <c r="A5" s="11" t="s">
        <v>1</v>
      </c>
      <c r="B5" s="141" t="s">
        <v>2</v>
      </c>
      <c r="C5" s="122"/>
      <c r="D5" s="119" t="s">
        <v>3</v>
      </c>
      <c r="E5" s="120"/>
      <c r="F5" s="117" t="s">
        <v>2</v>
      </c>
      <c r="G5" s="118"/>
      <c r="H5" s="119" t="s">
        <v>3</v>
      </c>
      <c r="I5" s="120"/>
      <c r="J5" s="121" t="s">
        <v>2</v>
      </c>
      <c r="K5" s="122"/>
      <c r="L5" s="119" t="s">
        <v>3</v>
      </c>
      <c r="M5" s="120"/>
      <c r="N5" s="13" t="s">
        <v>4</v>
      </c>
      <c r="O5" s="14"/>
      <c r="P5" s="9"/>
      <c r="Q5" s="9"/>
      <c r="R5" s="15" t="s">
        <v>23</v>
      </c>
      <c r="S5" s="103" t="s">
        <v>24</v>
      </c>
      <c r="T5" s="12" t="s">
        <v>60</v>
      </c>
      <c r="U5" s="16"/>
    </row>
    <row r="6" spans="1:21" ht="12.75" customHeight="1" x14ac:dyDescent="0.3">
      <c r="A6" s="18">
        <v>30</v>
      </c>
      <c r="B6" s="19">
        <f>ROUND('[1]nómina-21 (0,9%)'!B6*1.02,2)</f>
        <v>1081.99</v>
      </c>
      <c r="C6" s="19"/>
      <c r="D6" s="20">
        <f>B6*14</f>
        <v>15147.86</v>
      </c>
      <c r="E6" s="21"/>
      <c r="F6" s="19">
        <f>ROUND('[1]nómina-21 (0,9%)'!F6*1.02/12,2)*12</f>
        <v>3488.3999999999996</v>
      </c>
      <c r="G6" s="22"/>
      <c r="H6" s="23">
        <f>F6*14</f>
        <v>48837.599999999991</v>
      </c>
      <c r="I6" s="21"/>
      <c r="J6" s="19">
        <f t="shared" ref="J6:J52" si="0">L6/12</f>
        <v>1453.22</v>
      </c>
      <c r="K6" s="22"/>
      <c r="L6" s="24">
        <f>ROUND('[1]nómina-21 (0,9%)'!N6*1.02/12,2)*12</f>
        <v>17438.64</v>
      </c>
      <c r="M6" s="21"/>
      <c r="N6" s="25" t="s">
        <v>5</v>
      </c>
      <c r="O6" s="26" t="s">
        <v>6</v>
      </c>
      <c r="P6" s="27"/>
      <c r="Q6" s="27"/>
      <c r="R6" s="28" t="s">
        <v>7</v>
      </c>
      <c r="S6" s="29"/>
      <c r="T6" s="29"/>
      <c r="U6" s="30"/>
    </row>
    <row r="7" spans="1:21" ht="12.75" customHeight="1" x14ac:dyDescent="0.3">
      <c r="A7" s="18">
        <v>30</v>
      </c>
      <c r="B7" s="31">
        <f>B6</f>
        <v>1081.99</v>
      </c>
      <c r="C7" s="19"/>
      <c r="D7" s="20">
        <f>D6</f>
        <v>15147.86</v>
      </c>
      <c r="E7" s="21"/>
      <c r="F7" s="19">
        <f>ROUND('[1]nómina-21 (0,9%)'!F7*1.02/12,2)*12</f>
        <v>1954.08</v>
      </c>
      <c r="G7" s="22"/>
      <c r="H7" s="23">
        <f t="shared" ref="H7:H52" si="1">F7*14</f>
        <v>27357.119999999999</v>
      </c>
      <c r="I7" s="21"/>
      <c r="J7" s="19">
        <f t="shared" si="0"/>
        <v>1130.06</v>
      </c>
      <c r="K7" s="22"/>
      <c r="L7" s="24">
        <f>ROUND('[1]nómina-21 (0,9%)'!N7*1.02/12,2)*12</f>
        <v>13560.72</v>
      </c>
      <c r="M7" s="21"/>
      <c r="N7" s="25" t="s">
        <v>8</v>
      </c>
      <c r="O7" s="26" t="s">
        <v>6</v>
      </c>
      <c r="P7" s="27"/>
      <c r="Q7" s="27"/>
      <c r="R7" s="32">
        <v>1238.68</v>
      </c>
      <c r="S7" s="33">
        <v>764.37</v>
      </c>
      <c r="T7" s="34">
        <f>(R7*12)+(S7*2)</f>
        <v>16392.900000000001</v>
      </c>
      <c r="U7" s="35"/>
    </row>
    <row r="8" spans="1:21" ht="12.75" customHeight="1" x14ac:dyDescent="0.3">
      <c r="A8" s="18">
        <v>29</v>
      </c>
      <c r="B8" s="19">
        <f>ROUND('[1]nómina-21 (0,9%)'!B8*1.02,2)</f>
        <v>970.49</v>
      </c>
      <c r="C8" s="19"/>
      <c r="D8" s="20">
        <f>B8*14</f>
        <v>13586.86</v>
      </c>
      <c r="E8" s="21"/>
      <c r="F8" s="19">
        <f>ROUND('[1]nómina-21 (0,9%)'!F8*1.02/12,2)*12</f>
        <v>2503.6799999999998</v>
      </c>
      <c r="G8" s="22"/>
      <c r="H8" s="23">
        <f t="shared" si="1"/>
        <v>35051.519999999997</v>
      </c>
      <c r="I8" s="21"/>
      <c r="J8" s="19">
        <f t="shared" si="0"/>
        <v>702.74000000000012</v>
      </c>
      <c r="K8" s="22"/>
      <c r="L8" s="24">
        <f>ROUND('[1]nómina-21 (0,9%)'!N8*1.02/12,2)*12</f>
        <v>8432.880000000001</v>
      </c>
      <c r="M8" s="21"/>
      <c r="N8" s="36" t="s">
        <v>9</v>
      </c>
      <c r="O8" s="26" t="s">
        <v>6</v>
      </c>
      <c r="P8" s="27"/>
      <c r="Q8" s="27"/>
      <c r="R8" s="126" t="s">
        <v>10</v>
      </c>
      <c r="S8" s="127"/>
      <c r="T8" s="127"/>
      <c r="U8" s="128"/>
    </row>
    <row r="9" spans="1:21" ht="12.75" customHeight="1" x14ac:dyDescent="0.3">
      <c r="A9" s="18">
        <v>29</v>
      </c>
      <c r="B9" s="31">
        <f>B8</f>
        <v>970.49</v>
      </c>
      <c r="C9" s="19"/>
      <c r="D9" s="20">
        <f>D8</f>
        <v>13586.86</v>
      </c>
      <c r="E9" s="21"/>
      <c r="F9" s="19">
        <f>ROUND('[1]nómina-21 (0,9%)'!F9*1.02/12,2)*12</f>
        <v>2108.04</v>
      </c>
      <c r="G9" s="22"/>
      <c r="H9" s="23">
        <f t="shared" si="1"/>
        <v>29512.559999999998</v>
      </c>
      <c r="I9" s="21"/>
      <c r="J9" s="19">
        <f t="shared" si="0"/>
        <v>702.74000000000012</v>
      </c>
      <c r="K9" s="22"/>
      <c r="L9" s="24">
        <f>ROUND('[1]nómina-21 (0,9%)'!N9*1.02/12,2)*12</f>
        <v>8432.880000000001</v>
      </c>
      <c r="M9" s="21"/>
      <c r="N9" s="25" t="s">
        <v>49</v>
      </c>
      <c r="O9" s="26" t="s">
        <v>6</v>
      </c>
      <c r="P9" s="27"/>
      <c r="Q9" s="27"/>
      <c r="R9" s="32">
        <v>1071.06</v>
      </c>
      <c r="S9" s="33">
        <v>781.15</v>
      </c>
      <c r="T9" s="34">
        <f>(R9*12)+(S9*2)</f>
        <v>14415.019999999999</v>
      </c>
      <c r="U9" s="35"/>
    </row>
    <row r="10" spans="1:21" ht="12.75" customHeight="1" x14ac:dyDescent="0.3">
      <c r="A10" s="37">
        <v>28</v>
      </c>
      <c r="B10" s="19">
        <f>ROUND('[1]nómina-21 (0,9%)'!B10*1.02,2)</f>
        <v>929.71</v>
      </c>
      <c r="C10" s="31"/>
      <c r="D10" s="38">
        <f>B10*14</f>
        <v>13015.94</v>
      </c>
      <c r="E10" s="39"/>
      <c r="F10" s="19">
        <f>ROUND('[1]nómina-21 (0,9%)'!F10*1.02/12,2)*12</f>
        <v>1954.08</v>
      </c>
      <c r="G10" s="40"/>
      <c r="H10" s="23">
        <f t="shared" si="1"/>
        <v>27357.119999999999</v>
      </c>
      <c r="I10" s="39"/>
      <c r="J10" s="31">
        <f t="shared" si="0"/>
        <v>643.59</v>
      </c>
      <c r="K10" s="40"/>
      <c r="L10" s="24">
        <f>ROUND('[1]nómina-21 (0,9%)'!N10*1.02/12,2)*12</f>
        <v>7723.08</v>
      </c>
      <c r="M10" s="39"/>
      <c r="N10" s="87" t="s">
        <v>11</v>
      </c>
      <c r="O10" s="26" t="s">
        <v>6</v>
      </c>
      <c r="P10" s="27"/>
      <c r="Q10" s="27"/>
      <c r="R10" s="123" t="s">
        <v>14</v>
      </c>
      <c r="S10" s="124"/>
      <c r="T10" s="124"/>
      <c r="U10" s="125"/>
    </row>
    <row r="11" spans="1:21" ht="12.75" customHeight="1" x14ac:dyDescent="0.3">
      <c r="A11" s="37">
        <v>27</v>
      </c>
      <c r="B11" s="19">
        <f>ROUND('[1]nómina-21 (0,9%)'!B11*1.02,2)</f>
        <v>888.86</v>
      </c>
      <c r="C11" s="31"/>
      <c r="D11" s="38">
        <f>B11*14</f>
        <v>12444.04</v>
      </c>
      <c r="E11" s="39"/>
      <c r="F11" s="19">
        <f>ROUND('[1]nómina-21 (0,9%)'!F11*1.02/12,2)*12</f>
        <v>1697.16</v>
      </c>
      <c r="G11" s="40"/>
      <c r="H11" s="23">
        <f t="shared" si="1"/>
        <v>23760.240000000002</v>
      </c>
      <c r="I11" s="39"/>
      <c r="J11" s="31">
        <f t="shared" si="0"/>
        <v>631.24</v>
      </c>
      <c r="K11" s="40"/>
      <c r="L11" s="24">
        <f>ROUND('[1]nómina-21 (0,9%)'!N11*1.02/12,2)*12</f>
        <v>7574.88</v>
      </c>
      <c r="M11" s="39"/>
      <c r="N11" s="87" t="s">
        <v>12</v>
      </c>
      <c r="O11" s="26" t="s">
        <v>6</v>
      </c>
      <c r="P11" s="27"/>
      <c r="Q11" s="27"/>
      <c r="R11" s="32">
        <v>804.19</v>
      </c>
      <c r="S11" s="33">
        <v>695.06</v>
      </c>
      <c r="T11" s="34">
        <f>(R11*12)+(S11*2)</f>
        <v>11040.400000000001</v>
      </c>
      <c r="U11" s="35"/>
    </row>
    <row r="12" spans="1:21" s="43" customFormat="1" ht="12.75" customHeight="1" x14ac:dyDescent="0.3">
      <c r="A12" s="37">
        <v>26</v>
      </c>
      <c r="B12" s="19">
        <f>ROUND('[1]nómina-21 (0,9%)'!B12*1.02,2)</f>
        <v>779.83</v>
      </c>
      <c r="C12" s="31"/>
      <c r="D12" s="38">
        <f>B12*14</f>
        <v>10917.62</v>
      </c>
      <c r="E12" s="39"/>
      <c r="F12" s="19">
        <f>ROUND('[1]nómina-21 (0,9%)'!F12*1.02/12,2)*12</f>
        <v>1697.16</v>
      </c>
      <c r="G12" s="40"/>
      <c r="H12" s="23">
        <f t="shared" si="1"/>
        <v>23760.240000000002</v>
      </c>
      <c r="I12" s="39"/>
      <c r="J12" s="31">
        <f t="shared" si="0"/>
        <v>631.24</v>
      </c>
      <c r="K12" s="40"/>
      <c r="L12" s="24">
        <f>ROUND('[1]nómina-21 (0,9%)'!N12*1.02/12,2)*12</f>
        <v>7574.88</v>
      </c>
      <c r="M12" s="39"/>
      <c r="N12" s="41" t="s">
        <v>13</v>
      </c>
      <c r="O12" s="26" t="s">
        <v>6</v>
      </c>
      <c r="P12" s="27"/>
      <c r="Q12" s="27"/>
      <c r="R12" s="126" t="s">
        <v>17</v>
      </c>
      <c r="S12" s="127"/>
      <c r="T12" s="127"/>
      <c r="U12" s="128"/>
    </row>
    <row r="13" spans="1:21" ht="12.75" customHeight="1" thickBot="1" x14ac:dyDescent="0.35">
      <c r="A13" s="37">
        <v>26</v>
      </c>
      <c r="B13" s="31">
        <f>B12</f>
        <v>779.83</v>
      </c>
      <c r="C13" s="31"/>
      <c r="D13" s="38">
        <f>B13*14</f>
        <v>10917.62</v>
      </c>
      <c r="E13" s="39"/>
      <c r="F13" s="19">
        <f>ROUND('[1]nómina-21 (0,9%)'!F13*1.02/12,2)*12</f>
        <v>1635.2400000000002</v>
      </c>
      <c r="G13" s="40"/>
      <c r="H13" s="23">
        <f t="shared" si="1"/>
        <v>22893.360000000004</v>
      </c>
      <c r="I13" s="39"/>
      <c r="J13" s="31">
        <f t="shared" si="0"/>
        <v>618.83000000000004</v>
      </c>
      <c r="K13" s="40"/>
      <c r="L13" s="24">
        <f>ROUND('[1]nómina-21 (0,9%)'!N13*1.02/12,2)*12</f>
        <v>7425.9600000000009</v>
      </c>
      <c r="M13" s="39"/>
      <c r="N13" s="87" t="s">
        <v>15</v>
      </c>
      <c r="O13" s="26" t="s">
        <v>6</v>
      </c>
      <c r="P13" s="44"/>
      <c r="Q13" s="44"/>
      <c r="R13" s="50">
        <v>669.3</v>
      </c>
      <c r="S13" s="51">
        <v>663.2</v>
      </c>
      <c r="T13" s="52">
        <f>(R13*12)+(S13*2)</f>
        <v>9358</v>
      </c>
      <c r="U13" s="53"/>
    </row>
    <row r="14" spans="1:21" ht="12.75" customHeight="1" thickTop="1" x14ac:dyDescent="0.3">
      <c r="A14" s="45">
        <v>25</v>
      </c>
      <c r="B14" s="19">
        <f>ROUND('[1]nómina-21 (0,9%)'!B14*1.02,2)</f>
        <v>691.88</v>
      </c>
      <c r="C14" s="46"/>
      <c r="D14" s="38">
        <f>B14*14</f>
        <v>9686.32</v>
      </c>
      <c r="E14" s="47"/>
      <c r="F14" s="19">
        <f>ROUND('[1]nómina-21 (0,9%)'!F14*1.02/12,2)*12</f>
        <v>1471.68</v>
      </c>
      <c r="G14" s="48"/>
      <c r="H14" s="23">
        <f t="shared" si="1"/>
        <v>20603.52</v>
      </c>
      <c r="I14" s="47"/>
      <c r="J14" s="31">
        <f t="shared" si="0"/>
        <v>508.76</v>
      </c>
      <c r="K14" s="48"/>
      <c r="L14" s="24">
        <f>ROUND('[1]nómina-21 (0,9%)'!N14*1.02/12,2)*12</f>
        <v>6105.12</v>
      </c>
      <c r="M14" s="47"/>
      <c r="N14" s="49" t="s">
        <v>16</v>
      </c>
      <c r="O14" s="26" t="s">
        <v>6</v>
      </c>
      <c r="P14" s="27"/>
      <c r="Q14" s="44"/>
    </row>
    <row r="15" spans="1:21" ht="12.75" customHeight="1" thickBot="1" x14ac:dyDescent="0.35">
      <c r="A15" s="37">
        <v>25</v>
      </c>
      <c r="B15" s="31">
        <f>B14</f>
        <v>691.88</v>
      </c>
      <c r="C15" s="31"/>
      <c r="D15" s="38">
        <f>D14</f>
        <v>9686.32</v>
      </c>
      <c r="E15" s="39"/>
      <c r="F15" s="19">
        <f>ROUND('[1]nómina-21 (0,9%)'!F15*1.02/12,2)*12</f>
        <v>1308.3600000000001</v>
      </c>
      <c r="G15" s="40"/>
      <c r="H15" s="23">
        <f t="shared" si="1"/>
        <v>18317.04</v>
      </c>
      <c r="I15" s="39"/>
      <c r="J15" s="31">
        <f t="shared" si="0"/>
        <v>508.76</v>
      </c>
      <c r="K15" s="40"/>
      <c r="L15" s="24">
        <f>ROUND('[1]nómina-21 (0,9%)'!N15*1.02/12,2)*12</f>
        <v>6105.12</v>
      </c>
      <c r="M15" s="39"/>
      <c r="N15" s="87" t="s">
        <v>18</v>
      </c>
      <c r="O15" s="26" t="s">
        <v>6</v>
      </c>
      <c r="P15" s="27"/>
      <c r="Q15" s="27"/>
    </row>
    <row r="16" spans="1:21" ht="12.75" customHeight="1" thickTop="1" thickBot="1" x14ac:dyDescent="0.35">
      <c r="A16" s="37">
        <v>25</v>
      </c>
      <c r="B16" s="31">
        <f>B15</f>
        <v>691.88</v>
      </c>
      <c r="C16" s="31"/>
      <c r="D16" s="38">
        <f>D14</f>
        <v>9686.32</v>
      </c>
      <c r="E16" s="39"/>
      <c r="F16" s="19">
        <f>ROUND('[1]nómina-21 (0,9%)'!F16*1.02/12,2)*12</f>
        <v>1308.3600000000001</v>
      </c>
      <c r="G16" s="40"/>
      <c r="H16" s="23">
        <f t="shared" si="1"/>
        <v>18317.04</v>
      </c>
      <c r="I16" s="39"/>
      <c r="J16" s="31">
        <f t="shared" si="0"/>
        <v>508.76</v>
      </c>
      <c r="K16" s="40"/>
      <c r="L16" s="24">
        <f>ROUND('[1]nómina-21 (0,9%)'!N16*1.02/12,2)*12</f>
        <v>6105.12</v>
      </c>
      <c r="M16" s="39"/>
      <c r="N16" s="87" t="s">
        <v>50</v>
      </c>
      <c r="O16" s="26" t="s">
        <v>6</v>
      </c>
      <c r="P16" s="27"/>
      <c r="Q16" s="27"/>
      <c r="R16" s="111" t="s">
        <v>54</v>
      </c>
      <c r="S16" s="109"/>
      <c r="T16" s="109"/>
      <c r="U16" s="10"/>
    </row>
    <row r="17" spans="1:21" ht="12.75" customHeight="1" x14ac:dyDescent="0.3">
      <c r="A17" s="37">
        <v>24</v>
      </c>
      <c r="B17" s="19">
        <f>ROUND('[1]nómina-21 (0,9%)'!B18*1.02,2)</f>
        <v>651.05999999999995</v>
      </c>
      <c r="C17" s="31"/>
      <c r="D17" s="38">
        <f>B17*14</f>
        <v>9114.84</v>
      </c>
      <c r="E17" s="39"/>
      <c r="F17" s="19">
        <f>ROUND('[1]nómina-21 (0,9%)'!F18*1.02/12,2)*12</f>
        <v>1046.1600000000001</v>
      </c>
      <c r="G17" s="40"/>
      <c r="H17" s="23">
        <f t="shared" si="1"/>
        <v>14646.240000000002</v>
      </c>
      <c r="I17" s="39"/>
      <c r="J17" s="31">
        <f t="shared" si="0"/>
        <v>424.91</v>
      </c>
      <c r="K17" s="40"/>
      <c r="L17" s="24">
        <f>ROUND('[1]nómina-21 (0,9%)'!N18*1.02/12,2)*12</f>
        <v>5098.92</v>
      </c>
      <c r="M17" s="39"/>
      <c r="N17" s="87" t="s">
        <v>19</v>
      </c>
      <c r="O17" s="26" t="s">
        <v>6</v>
      </c>
      <c r="P17" s="27"/>
      <c r="Q17" s="27"/>
      <c r="R17" s="54"/>
      <c r="S17" s="55" t="s">
        <v>23</v>
      </c>
      <c r="T17" s="104" t="s">
        <v>24</v>
      </c>
      <c r="U17" s="105"/>
    </row>
    <row r="18" spans="1:21" ht="12.75" customHeight="1" x14ac:dyDescent="0.3">
      <c r="A18" s="37">
        <v>24</v>
      </c>
      <c r="B18" s="31">
        <f>B17</f>
        <v>651.05999999999995</v>
      </c>
      <c r="C18" s="31"/>
      <c r="D18" s="38">
        <f>D17</f>
        <v>9114.84</v>
      </c>
      <c r="E18" s="39"/>
      <c r="F18" s="19">
        <f>ROUND('[1]nómina-21 (0,9%)'!F19*1.02/12,2)*12</f>
        <v>1046.1600000000001</v>
      </c>
      <c r="G18" s="40"/>
      <c r="H18" s="23">
        <f t="shared" si="1"/>
        <v>14646.240000000002</v>
      </c>
      <c r="I18" s="39"/>
      <c r="J18" s="31">
        <f t="shared" si="0"/>
        <v>424.91</v>
      </c>
      <c r="K18" s="40"/>
      <c r="L18" s="24">
        <f>ROUND('[1]nómina-21 (0,9%)'!N19*1.02/12,2)*12</f>
        <v>5098.92</v>
      </c>
      <c r="M18" s="39"/>
      <c r="N18" s="87" t="s">
        <v>20</v>
      </c>
      <c r="O18" s="26" t="s">
        <v>6</v>
      </c>
      <c r="P18" s="27"/>
      <c r="Q18" s="27"/>
      <c r="R18" s="56" t="s">
        <v>7</v>
      </c>
      <c r="S18" s="33">
        <v>47.67</v>
      </c>
      <c r="T18" s="34">
        <v>29.43</v>
      </c>
      <c r="U18" s="42"/>
    </row>
    <row r="19" spans="1:21" ht="12.75" customHeight="1" x14ac:dyDescent="0.3">
      <c r="A19" s="37">
        <v>24</v>
      </c>
      <c r="B19" s="31">
        <f>B18</f>
        <v>651.05999999999995</v>
      </c>
      <c r="C19" s="31"/>
      <c r="D19" s="38">
        <f>D17</f>
        <v>9114.84</v>
      </c>
      <c r="E19" s="39"/>
      <c r="F19" s="19">
        <f>ROUND('[1]nómina-21 (0,9%)'!F20*1.02/12,2)*12</f>
        <v>1046.1600000000001</v>
      </c>
      <c r="G19" s="40"/>
      <c r="H19" s="23">
        <f t="shared" si="1"/>
        <v>14646.240000000002</v>
      </c>
      <c r="I19" s="39"/>
      <c r="J19" s="31">
        <f t="shared" si="0"/>
        <v>424.91</v>
      </c>
      <c r="K19" s="40"/>
      <c r="L19" s="24">
        <f>ROUND('[1]nómina-21 (0,9%)'!N20*1.02/12,2)*12</f>
        <v>5098.92</v>
      </c>
      <c r="M19" s="39"/>
      <c r="N19" s="87" t="s">
        <v>21</v>
      </c>
      <c r="O19" s="26" t="s">
        <v>6</v>
      </c>
      <c r="P19" s="27"/>
      <c r="Q19" s="27"/>
      <c r="R19" s="57" t="s">
        <v>10</v>
      </c>
      <c r="S19" s="33">
        <v>38.880000000000003</v>
      </c>
      <c r="T19" s="34">
        <v>28.35</v>
      </c>
      <c r="U19" s="42"/>
    </row>
    <row r="20" spans="1:21" ht="12.75" customHeight="1" x14ac:dyDescent="0.3">
      <c r="A20" s="37">
        <v>22</v>
      </c>
      <c r="B20" s="19">
        <f>ROUND('[1]nómina-21 (0,9%)'!B21*1.02,2)</f>
        <v>569.45000000000005</v>
      </c>
      <c r="C20" s="31"/>
      <c r="D20" s="38">
        <f>B20*14</f>
        <v>7972.3000000000011</v>
      </c>
      <c r="E20" s="39"/>
      <c r="F20" s="19">
        <f>ROUND('[1]nómina-21 (0,9%)'!F21*1.02/12,2)*12</f>
        <v>1392.1200000000001</v>
      </c>
      <c r="G20" s="40"/>
      <c r="H20" s="23">
        <f t="shared" si="1"/>
        <v>19489.68</v>
      </c>
      <c r="I20" s="39"/>
      <c r="J20" s="31">
        <f t="shared" si="0"/>
        <v>640.30999999999995</v>
      </c>
      <c r="K20" s="40"/>
      <c r="L20" s="24">
        <f>ROUND('[1]nómina-21 (0,9%)'!N21*1.02/12,2)*12</f>
        <v>7683.7199999999993</v>
      </c>
      <c r="M20" s="39"/>
      <c r="N20" s="87" t="s">
        <v>22</v>
      </c>
      <c r="O20" s="26" t="s">
        <v>6</v>
      </c>
      <c r="P20" s="27"/>
      <c r="Q20" s="27"/>
      <c r="R20" s="57" t="s">
        <v>14</v>
      </c>
      <c r="S20" s="33">
        <v>29.43</v>
      </c>
      <c r="T20" s="34">
        <v>25.41</v>
      </c>
      <c r="U20" s="42"/>
    </row>
    <row r="21" spans="1:21" ht="12.75" customHeight="1" thickBot="1" x14ac:dyDescent="0.35">
      <c r="A21" s="37">
        <v>22</v>
      </c>
      <c r="B21" s="31">
        <f>B20</f>
        <v>569.45000000000005</v>
      </c>
      <c r="C21" s="31"/>
      <c r="D21" s="38">
        <f>D20</f>
        <v>7972.3000000000011</v>
      </c>
      <c r="E21" s="39"/>
      <c r="F21" s="19">
        <f>ROUND('[1]nómina-21 (0,9%)'!F22*1.02/12,2)*12</f>
        <v>1046.1600000000001</v>
      </c>
      <c r="G21" s="40"/>
      <c r="H21" s="23">
        <f t="shared" si="1"/>
        <v>14646.240000000002</v>
      </c>
      <c r="I21" s="39"/>
      <c r="J21" s="31">
        <f t="shared" si="0"/>
        <v>424.91</v>
      </c>
      <c r="K21" s="40"/>
      <c r="L21" s="24">
        <f>ROUND('[1]nómina-21 (0,9%)'!N22*1.02/12,2)*12</f>
        <v>5098.92</v>
      </c>
      <c r="M21" s="39"/>
      <c r="N21" s="87" t="s">
        <v>25</v>
      </c>
      <c r="O21" s="26" t="s">
        <v>6</v>
      </c>
      <c r="P21" s="27"/>
      <c r="Q21" s="27"/>
      <c r="R21" s="97" t="s">
        <v>17</v>
      </c>
      <c r="S21" s="51">
        <v>20.03</v>
      </c>
      <c r="T21" s="52">
        <v>19.829999999999998</v>
      </c>
      <c r="U21" s="80"/>
    </row>
    <row r="22" spans="1:21" ht="12.75" customHeight="1" thickTop="1" x14ac:dyDescent="0.3">
      <c r="A22" s="37">
        <v>21</v>
      </c>
      <c r="B22" s="19">
        <f>ROUND('[1]nómina-21 (0,9%)'!B23*1.02,2)</f>
        <v>528.70000000000005</v>
      </c>
      <c r="C22" s="31"/>
      <c r="D22" s="38">
        <f>B22*14</f>
        <v>7401.8000000000011</v>
      </c>
      <c r="E22" s="39"/>
      <c r="F22" s="19">
        <f>ROUND('[1]nómina-21 (0,9%)'!F23*1.02/12,2)*12</f>
        <v>786.72</v>
      </c>
      <c r="G22" s="40"/>
      <c r="H22" s="23">
        <f t="shared" si="1"/>
        <v>11014.08</v>
      </c>
      <c r="I22" s="39"/>
      <c r="J22" s="31">
        <f t="shared" si="0"/>
        <v>399.56</v>
      </c>
      <c r="K22" s="40"/>
      <c r="L22" s="24">
        <f>ROUND('[1]nómina-21 (0,9%)'!N23*1.02/12,2)*12</f>
        <v>4794.72</v>
      </c>
      <c r="M22" s="39"/>
      <c r="N22" s="87" t="s">
        <v>26</v>
      </c>
      <c r="O22" s="26" t="s">
        <v>6</v>
      </c>
      <c r="P22" s="27"/>
      <c r="Q22" s="27"/>
      <c r="R22" s="29"/>
      <c r="S22" s="29"/>
      <c r="T22" s="17"/>
      <c r="U22" s="9"/>
    </row>
    <row r="23" spans="1:21" ht="12.75" customHeight="1" thickBot="1" x14ac:dyDescent="0.35">
      <c r="A23" s="45">
        <v>21</v>
      </c>
      <c r="B23" s="46">
        <f>B22</f>
        <v>528.70000000000005</v>
      </c>
      <c r="C23" s="46"/>
      <c r="D23" s="58">
        <f>D22</f>
        <v>7401.8000000000011</v>
      </c>
      <c r="E23" s="47"/>
      <c r="F23" s="19">
        <f>ROUND('[1]nómina-21 (0,9%)'!F24*1.02/12,2)*12</f>
        <v>786.72</v>
      </c>
      <c r="G23" s="48"/>
      <c r="H23" s="23">
        <f t="shared" si="1"/>
        <v>11014.08</v>
      </c>
      <c r="I23" s="47"/>
      <c r="J23" s="31">
        <f t="shared" si="0"/>
        <v>374.23</v>
      </c>
      <c r="K23" s="48"/>
      <c r="L23" s="24">
        <f>ROUND('[1]nómina-21 (0,9%)'!N24*1.02/12,2)*12</f>
        <v>4490.76</v>
      </c>
      <c r="M23" s="47"/>
      <c r="N23" s="106" t="s">
        <v>27</v>
      </c>
      <c r="O23" s="26" t="s">
        <v>6</v>
      </c>
      <c r="P23" s="27"/>
      <c r="Q23" s="27"/>
      <c r="R23" s="59"/>
      <c r="S23" s="59"/>
      <c r="T23" s="59"/>
      <c r="U23" s="60"/>
    </row>
    <row r="24" spans="1:21" ht="12.75" customHeight="1" thickTop="1" thickBot="1" x14ac:dyDescent="0.35">
      <c r="A24" s="37">
        <v>21</v>
      </c>
      <c r="B24" s="31">
        <f>B23</f>
        <v>528.70000000000005</v>
      </c>
      <c r="C24" s="31"/>
      <c r="D24" s="38">
        <f>D22</f>
        <v>7401.8000000000011</v>
      </c>
      <c r="E24" s="39"/>
      <c r="F24" s="19">
        <f>ROUND('[1]nómina-21 (0,9%)'!F25*1.02/12,2)*12</f>
        <v>786.72</v>
      </c>
      <c r="G24" s="40"/>
      <c r="H24" s="23">
        <f t="shared" si="1"/>
        <v>11014.08</v>
      </c>
      <c r="I24" s="39"/>
      <c r="J24" s="31">
        <f t="shared" si="0"/>
        <v>399.56</v>
      </c>
      <c r="K24" s="40"/>
      <c r="L24" s="24">
        <f>ROUND('[1]nómina-21 (0,9%)'!N25*1.02/12,2)*12</f>
        <v>4794.72</v>
      </c>
      <c r="M24" s="39"/>
      <c r="N24" s="87" t="s">
        <v>28</v>
      </c>
      <c r="O24" s="26" t="s">
        <v>6</v>
      </c>
      <c r="P24" s="27"/>
      <c r="Q24" s="27"/>
      <c r="R24" s="129" t="s">
        <v>53</v>
      </c>
      <c r="S24" s="130"/>
      <c r="T24" s="130"/>
      <c r="U24" s="131"/>
    </row>
    <row r="25" spans="1:21" ht="12.75" customHeight="1" x14ac:dyDescent="0.3">
      <c r="A25" s="37">
        <v>21</v>
      </c>
      <c r="B25" s="31">
        <f>B22</f>
        <v>528.70000000000005</v>
      </c>
      <c r="C25" s="31"/>
      <c r="D25" s="38">
        <f>D22</f>
        <v>7401.8000000000011</v>
      </c>
      <c r="E25" s="39"/>
      <c r="F25" s="19">
        <f>ROUND('[1]nómina-21 (0,9%)'!F26*1.02/12,2)*12</f>
        <v>833.04</v>
      </c>
      <c r="G25" s="40"/>
      <c r="H25" s="23">
        <f t="shared" si="1"/>
        <v>11662.56</v>
      </c>
      <c r="I25" s="39"/>
      <c r="J25" s="31">
        <f t="shared" si="0"/>
        <v>374.23</v>
      </c>
      <c r="K25" s="40"/>
      <c r="L25" s="24">
        <f>ROUND('[1]nómina-21 (0,9%)'!N26*1.02/12,2)*12</f>
        <v>4490.76</v>
      </c>
      <c r="M25" s="39"/>
      <c r="N25" s="41" t="s">
        <v>29</v>
      </c>
      <c r="O25" s="26" t="s">
        <v>6</v>
      </c>
      <c r="P25" s="27"/>
      <c r="Q25" s="27"/>
      <c r="R25" s="132" t="s">
        <v>7</v>
      </c>
      <c r="S25" s="133"/>
      <c r="T25" s="133"/>
      <c r="U25" s="134"/>
    </row>
    <row r="26" spans="1:21" ht="12.75" customHeight="1" x14ac:dyDescent="0.3">
      <c r="A26" s="37">
        <v>21</v>
      </c>
      <c r="B26" s="31">
        <f>B22</f>
        <v>528.70000000000005</v>
      </c>
      <c r="C26" s="31"/>
      <c r="D26" s="38">
        <f>B26*14</f>
        <v>7401.8000000000011</v>
      </c>
      <c r="E26" s="39"/>
      <c r="F26" s="19">
        <f>ROUND('[1]nómina-21 (0,9%)'!F27*1.02/12,2)*12</f>
        <v>833.04</v>
      </c>
      <c r="G26" s="40"/>
      <c r="H26" s="23">
        <f t="shared" si="1"/>
        <v>11662.56</v>
      </c>
      <c r="I26" s="39"/>
      <c r="J26" s="31">
        <f t="shared" si="0"/>
        <v>374.23</v>
      </c>
      <c r="K26" s="40"/>
      <c r="L26" s="24">
        <f>ROUND('[1]nómina-21 (0,9%)'!N27*1.02/12,2)*12</f>
        <v>4490.76</v>
      </c>
      <c r="M26" s="39"/>
      <c r="N26" s="41" t="s">
        <v>30</v>
      </c>
      <c r="O26" s="26" t="s">
        <v>6</v>
      </c>
      <c r="P26" s="27"/>
      <c r="Q26" s="27"/>
      <c r="R26" s="65">
        <v>115.17</v>
      </c>
      <c r="S26" s="34"/>
      <c r="T26" s="33">
        <v>50.42</v>
      </c>
      <c r="U26" s="66"/>
    </row>
    <row r="27" spans="1:21" ht="12.75" customHeight="1" x14ac:dyDescent="0.3">
      <c r="A27" s="37">
        <v>20</v>
      </c>
      <c r="B27" s="19">
        <f>ROUND('[1]nómina-21 (0,9%)'!B28*1.02,2)</f>
        <v>491.11</v>
      </c>
      <c r="C27" s="31"/>
      <c r="D27" s="38">
        <f>B27*14</f>
        <v>6875.54</v>
      </c>
      <c r="E27" s="39"/>
      <c r="F27" s="19">
        <f>ROUND('[1]nómina-21 (0,9%)'!F28*1.02/12,2)*12</f>
        <v>919.19999999999993</v>
      </c>
      <c r="G27" s="40"/>
      <c r="H27" s="23">
        <f t="shared" si="1"/>
        <v>12868.8</v>
      </c>
      <c r="I27" s="39"/>
      <c r="J27" s="31">
        <f t="shared" si="0"/>
        <v>506.46</v>
      </c>
      <c r="K27" s="40"/>
      <c r="L27" s="24">
        <f>ROUND('[1]nómina-21 (0,9%)'!N28*1.02/12,2)*12</f>
        <v>6077.5199999999995</v>
      </c>
      <c r="M27" s="39"/>
      <c r="N27" s="41" t="s">
        <v>31</v>
      </c>
      <c r="O27" s="26" t="s">
        <v>6</v>
      </c>
      <c r="P27" s="27"/>
      <c r="Q27" s="27"/>
      <c r="R27" s="67" t="s">
        <v>10</v>
      </c>
      <c r="S27" s="68"/>
      <c r="T27" s="68"/>
      <c r="U27" s="69"/>
    </row>
    <row r="28" spans="1:21" ht="12.75" customHeight="1" x14ac:dyDescent="0.3">
      <c r="A28" s="37">
        <v>20</v>
      </c>
      <c r="B28" s="31">
        <f>B27</f>
        <v>491.11</v>
      </c>
      <c r="C28" s="31"/>
      <c r="D28" s="38">
        <f>D27</f>
        <v>6875.54</v>
      </c>
      <c r="E28" s="39"/>
      <c r="F28" s="19">
        <f>ROUND('[1]nómina-21 (0,9%)'!F29*1.02/12,2)*12</f>
        <v>833.04</v>
      </c>
      <c r="G28" s="40"/>
      <c r="H28" s="23">
        <f t="shared" si="1"/>
        <v>11662.56</v>
      </c>
      <c r="I28" s="39"/>
      <c r="J28" s="31">
        <f t="shared" si="0"/>
        <v>374.23</v>
      </c>
      <c r="K28" s="40"/>
      <c r="L28" s="24">
        <f>ROUND('[1]nómina-21 (0,9%)'!N29*1.02/12,2)*12</f>
        <v>4490.76</v>
      </c>
      <c r="M28" s="39"/>
      <c r="N28" s="41" t="s">
        <v>51</v>
      </c>
      <c r="O28" s="26" t="s">
        <v>6</v>
      </c>
      <c r="P28" s="27"/>
      <c r="Q28" s="27"/>
      <c r="R28" s="65">
        <v>90.64</v>
      </c>
      <c r="S28" s="34"/>
      <c r="T28" s="33">
        <v>39.69</v>
      </c>
      <c r="U28" s="66"/>
    </row>
    <row r="29" spans="1:21" ht="12.75" customHeight="1" x14ac:dyDescent="0.3">
      <c r="A29" s="37">
        <v>20</v>
      </c>
      <c r="B29" s="31">
        <f>B27</f>
        <v>491.11</v>
      </c>
      <c r="C29" s="31"/>
      <c r="D29" s="38">
        <f>B29*14</f>
        <v>6875.54</v>
      </c>
      <c r="E29" s="39"/>
      <c r="F29" s="19">
        <f>ROUND('[1]nómina-21 (0,9%)'!F30*1.02/12,2)*12</f>
        <v>833.04</v>
      </c>
      <c r="G29" s="40"/>
      <c r="H29" s="23">
        <f t="shared" si="1"/>
        <v>11662.56</v>
      </c>
      <c r="I29" s="39"/>
      <c r="J29" s="31">
        <f t="shared" si="0"/>
        <v>374.23</v>
      </c>
      <c r="K29" s="40"/>
      <c r="L29" s="24">
        <f>ROUND('[1]nómina-21 (0,9%)'!N30*1.02/12,2)*12</f>
        <v>4490.76</v>
      </c>
      <c r="M29" s="39"/>
      <c r="N29" s="41" t="s">
        <v>32</v>
      </c>
      <c r="O29" s="26" t="s">
        <v>6</v>
      </c>
      <c r="P29" s="27"/>
      <c r="Q29" s="27"/>
      <c r="R29" s="67" t="s">
        <v>14</v>
      </c>
      <c r="S29" s="68"/>
      <c r="T29" s="68"/>
      <c r="U29" s="69"/>
    </row>
    <row r="30" spans="1:21" ht="12.75" customHeight="1" x14ac:dyDescent="0.3">
      <c r="A30" s="37">
        <v>20</v>
      </c>
      <c r="B30" s="31">
        <f>B27</f>
        <v>491.11</v>
      </c>
      <c r="C30" s="31"/>
      <c r="D30" s="38">
        <f>D35</f>
        <v>6875.54</v>
      </c>
      <c r="E30" s="39"/>
      <c r="F30" s="19">
        <f>ROUND('[1]nómina-21 (0,9%)'!F31*1.02/12,2)*12</f>
        <v>767.76</v>
      </c>
      <c r="G30" s="40"/>
      <c r="H30" s="23">
        <f t="shared" si="1"/>
        <v>10748.64</v>
      </c>
      <c r="I30" s="39"/>
      <c r="J30" s="31">
        <f t="shared" si="0"/>
        <v>374.23</v>
      </c>
      <c r="K30" s="40"/>
      <c r="L30" s="24">
        <f>ROUND('[1]nómina-21 (0,9%)'!N31*1.02/12,2)*12</f>
        <v>4490.76</v>
      </c>
      <c r="M30" s="39"/>
      <c r="N30" s="41" t="s">
        <v>33</v>
      </c>
      <c r="O30" s="26" t="s">
        <v>6</v>
      </c>
      <c r="P30" s="27"/>
      <c r="Q30" s="27"/>
      <c r="R30" s="65">
        <v>69.62</v>
      </c>
      <c r="S30" s="34"/>
      <c r="T30" s="33">
        <v>30.48</v>
      </c>
      <c r="U30" s="66"/>
    </row>
    <row r="31" spans="1:21" ht="12.75" customHeight="1" x14ac:dyDescent="0.3">
      <c r="A31" s="37">
        <v>20</v>
      </c>
      <c r="B31" s="31">
        <f>B27</f>
        <v>491.11</v>
      </c>
      <c r="C31" s="31"/>
      <c r="D31" s="38">
        <f>D27</f>
        <v>6875.54</v>
      </c>
      <c r="E31" s="39"/>
      <c r="F31" s="19">
        <f>ROUND('[1]nómina-21 (0,9%)'!F32*1.02/12,2)*12</f>
        <v>786.72</v>
      </c>
      <c r="G31" s="40"/>
      <c r="H31" s="23">
        <f t="shared" si="1"/>
        <v>11014.08</v>
      </c>
      <c r="I31" s="39"/>
      <c r="J31" s="31">
        <f t="shared" si="0"/>
        <v>0</v>
      </c>
      <c r="K31" s="40"/>
      <c r="L31" s="24">
        <f>ROUND('[1]nómina-21 (0,9%)'!N32*1.02/12,2)*12</f>
        <v>0</v>
      </c>
      <c r="M31" s="39"/>
      <c r="N31" s="41" t="s">
        <v>34</v>
      </c>
      <c r="O31" s="26" t="s">
        <v>35</v>
      </c>
      <c r="P31" s="27"/>
      <c r="Q31" s="27"/>
      <c r="R31" s="67" t="s">
        <v>17</v>
      </c>
      <c r="S31" s="68"/>
      <c r="T31" s="68"/>
      <c r="U31" s="69"/>
    </row>
    <row r="32" spans="1:21" s="60" customFormat="1" ht="12.75" customHeight="1" thickBot="1" x14ac:dyDescent="0.35">
      <c r="A32" s="37">
        <v>20</v>
      </c>
      <c r="B32" s="31">
        <f>B27</f>
        <v>491.11</v>
      </c>
      <c r="C32" s="31"/>
      <c r="D32" s="38">
        <f>D27</f>
        <v>6875.54</v>
      </c>
      <c r="E32" s="39"/>
      <c r="F32" s="19">
        <f>ROUND('[1]nómina-21 (0,9%)'!F33*1.02/12,2)*12</f>
        <v>786.72</v>
      </c>
      <c r="G32" s="40"/>
      <c r="H32" s="23">
        <f t="shared" si="1"/>
        <v>11014.08</v>
      </c>
      <c r="I32" s="39"/>
      <c r="J32" s="31">
        <f t="shared" si="0"/>
        <v>374.23</v>
      </c>
      <c r="K32" s="40"/>
      <c r="L32" s="24">
        <f>ROUND('[1]nómina-21 (0,9%)'!N33*1.02/12,2)*12</f>
        <v>4490.76</v>
      </c>
      <c r="M32" s="39"/>
      <c r="N32" s="41" t="s">
        <v>34</v>
      </c>
      <c r="O32" s="26" t="s">
        <v>6</v>
      </c>
      <c r="P32" s="64"/>
      <c r="Q32" s="64"/>
      <c r="R32" s="70">
        <v>55.07</v>
      </c>
      <c r="S32" s="52"/>
      <c r="T32" s="51">
        <v>24.11</v>
      </c>
      <c r="U32" s="98"/>
    </row>
    <row r="33" spans="1:21" s="60" customFormat="1" ht="12.75" customHeight="1" thickTop="1" x14ac:dyDescent="0.3">
      <c r="A33" s="37">
        <v>20</v>
      </c>
      <c r="B33" s="19">
        <f>B27</f>
        <v>491.11</v>
      </c>
      <c r="C33" s="31"/>
      <c r="D33" s="38">
        <f>B33*14</f>
        <v>6875.54</v>
      </c>
      <c r="E33" s="39"/>
      <c r="F33" s="19">
        <f>ROUND('[1]nómina-21 (0,9%)'!F35*1.02/12,2)*12</f>
        <v>767.76</v>
      </c>
      <c r="G33" s="40"/>
      <c r="H33" s="23">
        <f t="shared" si="1"/>
        <v>10748.64</v>
      </c>
      <c r="I33" s="39"/>
      <c r="J33" s="31">
        <f t="shared" si="0"/>
        <v>374.23</v>
      </c>
      <c r="K33" s="40"/>
      <c r="L33" s="24">
        <f>ROUND('[1]nómina-21 (0,9%)'!N35*1.02/12,2)*12</f>
        <v>4490.76</v>
      </c>
      <c r="M33" s="39"/>
      <c r="N33" s="41" t="s">
        <v>36</v>
      </c>
      <c r="O33" s="26" t="s">
        <v>6</v>
      </c>
      <c r="P33" s="64"/>
      <c r="Q33" s="64"/>
      <c r="R33" s="17"/>
      <c r="S33" s="17"/>
      <c r="T33" s="72"/>
      <c r="U33" s="9"/>
    </row>
    <row r="34" spans="1:21" s="60" customFormat="1" ht="12.75" customHeight="1" thickBot="1" x14ac:dyDescent="0.35">
      <c r="A34" s="37">
        <v>20</v>
      </c>
      <c r="B34" s="31">
        <f>B27</f>
        <v>491.11</v>
      </c>
      <c r="C34" s="31"/>
      <c r="D34" s="38">
        <f>D33</f>
        <v>6875.54</v>
      </c>
      <c r="E34" s="39"/>
      <c r="F34" s="19">
        <f>ROUND('[1]nómina-21 (0,9%)'!F36*1.02/12,2)*12</f>
        <v>767.76</v>
      </c>
      <c r="G34" s="40"/>
      <c r="H34" s="23">
        <f t="shared" si="1"/>
        <v>10748.64</v>
      </c>
      <c r="I34" s="39"/>
      <c r="J34" s="31">
        <f t="shared" si="0"/>
        <v>0</v>
      </c>
      <c r="K34" s="40"/>
      <c r="L34" s="24">
        <f>ROUND('[1]nómina-21 (0,9%)'!N36*1.02/12,2)*12</f>
        <v>0</v>
      </c>
      <c r="M34" s="39"/>
      <c r="N34" s="41" t="s">
        <v>36</v>
      </c>
      <c r="O34" s="61" t="s">
        <v>35</v>
      </c>
      <c r="P34" s="64"/>
      <c r="Q34" s="64"/>
      <c r="R34" s="2"/>
      <c r="S34" s="2"/>
      <c r="T34" s="2"/>
      <c r="U34"/>
    </row>
    <row r="35" spans="1:21" s="60" customFormat="1" ht="12.75" customHeight="1" thickTop="1" thickBot="1" x14ac:dyDescent="0.35">
      <c r="A35" s="37">
        <v>19</v>
      </c>
      <c r="B35" s="19">
        <f>ROUND('[1]nómina-21 (0,9%)'!B37*1.02,2)</f>
        <v>466.05</v>
      </c>
      <c r="C35" s="31"/>
      <c r="D35" s="38">
        <f>D34</f>
        <v>6875.54</v>
      </c>
      <c r="E35" s="39"/>
      <c r="F35" s="19">
        <f>ROUND('[1]nómina-21 (0,9%)'!F37*1.02/12,2)*12</f>
        <v>696.59999999999991</v>
      </c>
      <c r="G35" s="40"/>
      <c r="H35" s="23">
        <f t="shared" si="1"/>
        <v>9752.3999999999978</v>
      </c>
      <c r="I35" s="39"/>
      <c r="J35" s="31">
        <f t="shared" si="0"/>
        <v>374.23</v>
      </c>
      <c r="K35" s="40"/>
      <c r="L35" s="24">
        <f>ROUND('[1]nómina-21 (0,9%)'!N37*1.02/12,2)*12</f>
        <v>4490.76</v>
      </c>
      <c r="M35" s="39"/>
      <c r="N35" s="41" t="s">
        <v>37</v>
      </c>
      <c r="O35" s="26" t="s">
        <v>6</v>
      </c>
      <c r="P35" s="64"/>
      <c r="Q35" s="64"/>
      <c r="R35" s="112" t="s">
        <v>59</v>
      </c>
      <c r="S35" s="113"/>
      <c r="T35" s="113"/>
      <c r="U35" s="114"/>
    </row>
    <row r="36" spans="1:21" s="60" customFormat="1" ht="12.75" customHeight="1" x14ac:dyDescent="0.3">
      <c r="A36" s="37">
        <v>19</v>
      </c>
      <c r="B36" s="31">
        <f>B35</f>
        <v>466.05</v>
      </c>
      <c r="C36" s="31"/>
      <c r="D36" s="38">
        <f>D35</f>
        <v>6875.54</v>
      </c>
      <c r="E36" s="39"/>
      <c r="F36" s="19">
        <f>ROUND('[1]nómina-21 (0,9%)'!F38*1.02/12,2)*12</f>
        <v>696.59999999999991</v>
      </c>
      <c r="G36" s="40"/>
      <c r="H36" s="23">
        <f t="shared" si="1"/>
        <v>9752.3999999999978</v>
      </c>
      <c r="I36" s="39"/>
      <c r="J36" s="31">
        <f t="shared" si="0"/>
        <v>0</v>
      </c>
      <c r="K36" s="40"/>
      <c r="L36" s="24">
        <f>ROUND('[1]nómina-21 (0,9%)'!N38*1.02/12,2)*12</f>
        <v>0</v>
      </c>
      <c r="M36" s="39"/>
      <c r="N36" s="41" t="s">
        <v>37</v>
      </c>
      <c r="O36" s="61" t="s">
        <v>35</v>
      </c>
      <c r="P36" s="64"/>
      <c r="Q36" s="64"/>
      <c r="R36" s="62" t="s">
        <v>43</v>
      </c>
      <c r="S36" s="63"/>
      <c r="T36" s="73" t="s">
        <v>44</v>
      </c>
      <c r="U36" s="74"/>
    </row>
    <row r="37" spans="1:21" ht="12.75" customHeight="1" x14ac:dyDescent="0.3">
      <c r="A37" s="37">
        <v>19</v>
      </c>
      <c r="B37" s="31">
        <f>B36</f>
        <v>466.05</v>
      </c>
      <c r="C37" s="31"/>
      <c r="D37" s="38">
        <f>D35</f>
        <v>6875.54</v>
      </c>
      <c r="E37" s="39"/>
      <c r="F37" s="19">
        <f>ROUND('[1]nómina-21 (0,9%)'!F39*1.02/12,2)*12</f>
        <v>696.59999999999991</v>
      </c>
      <c r="G37" s="40"/>
      <c r="H37" s="23">
        <f t="shared" si="1"/>
        <v>9752.3999999999978</v>
      </c>
      <c r="I37" s="39"/>
      <c r="J37" s="31">
        <f t="shared" si="0"/>
        <v>0</v>
      </c>
      <c r="K37" s="40"/>
      <c r="L37" s="24">
        <f>ROUND('[1]nómina-21 (0,9%)'!N39*1.02/12,2)*12</f>
        <v>0</v>
      </c>
      <c r="M37" s="39"/>
      <c r="N37" s="41" t="s">
        <v>38</v>
      </c>
      <c r="O37" s="61" t="s">
        <v>35</v>
      </c>
      <c r="P37" s="27"/>
      <c r="Q37" s="27"/>
      <c r="R37" s="75" t="s">
        <v>45</v>
      </c>
      <c r="S37" s="76"/>
      <c r="T37" s="77" t="s">
        <v>46</v>
      </c>
      <c r="U37" s="78"/>
    </row>
    <row r="38" spans="1:21" ht="12.75" customHeight="1" thickBot="1" x14ac:dyDescent="0.35">
      <c r="A38" s="37">
        <v>19</v>
      </c>
      <c r="B38" s="31">
        <f>B37</f>
        <v>466.05</v>
      </c>
      <c r="C38" s="31"/>
      <c r="D38" s="38">
        <f>D35</f>
        <v>6875.54</v>
      </c>
      <c r="E38" s="39"/>
      <c r="F38" s="19">
        <f>ROUND('[1]nómina-21 (0,9%)'!F40*1.02/12,2)*12</f>
        <v>696.59999999999991</v>
      </c>
      <c r="G38" s="40"/>
      <c r="H38" s="23">
        <f t="shared" si="1"/>
        <v>9752.3999999999978</v>
      </c>
      <c r="I38" s="39"/>
      <c r="J38" s="31">
        <f t="shared" si="0"/>
        <v>374.23</v>
      </c>
      <c r="K38" s="40"/>
      <c r="L38" s="24">
        <f>ROUND('[1]nómina-21 (0,9%)'!N40*1.02/12,2)*12</f>
        <v>4490.76</v>
      </c>
      <c r="M38" s="39"/>
      <c r="N38" s="41" t="s">
        <v>38</v>
      </c>
      <c r="O38" s="26" t="s">
        <v>6</v>
      </c>
      <c r="P38" s="27"/>
      <c r="Q38" s="27"/>
      <c r="R38" s="99" t="s">
        <v>47</v>
      </c>
      <c r="S38" s="100"/>
      <c r="T38" s="101">
        <v>4139.3999999999996</v>
      </c>
      <c r="U38" s="102"/>
    </row>
    <row r="39" spans="1:21" ht="12.75" customHeight="1" thickTop="1" thickBot="1" x14ac:dyDescent="0.35">
      <c r="A39" s="37">
        <v>18</v>
      </c>
      <c r="B39" s="19">
        <f>ROUND('[1]nómina-21 (0,9%)'!B41*1.02,2)</f>
        <v>440.97</v>
      </c>
      <c r="C39" s="46"/>
      <c r="D39" s="58">
        <f>B39*14</f>
        <v>6173.58</v>
      </c>
      <c r="E39" s="47"/>
      <c r="F39" s="19">
        <f>ROUND('[1]nómina-21 (0,9%)'!F41*1.02/12,2)*12</f>
        <v>833.04</v>
      </c>
      <c r="G39" s="48"/>
      <c r="H39" s="23">
        <f t="shared" si="1"/>
        <v>11662.56</v>
      </c>
      <c r="I39" s="47"/>
      <c r="J39" s="31">
        <f t="shared" si="0"/>
        <v>374.23</v>
      </c>
      <c r="K39" s="48"/>
      <c r="L39" s="24">
        <f>ROUND('[1]nómina-21 (0,9%)'!N41*1.02/12,2)*12</f>
        <v>4490.76</v>
      </c>
      <c r="M39" s="47"/>
      <c r="N39" s="49" t="s">
        <v>30</v>
      </c>
      <c r="O39" s="26" t="s">
        <v>6</v>
      </c>
      <c r="P39" s="27"/>
      <c r="Q39" s="27"/>
      <c r="R39" s="17"/>
      <c r="S39" s="17"/>
      <c r="T39" s="17"/>
    </row>
    <row r="40" spans="1:21" ht="12.75" customHeight="1" thickTop="1" thickBot="1" x14ac:dyDescent="0.35">
      <c r="A40" s="37">
        <v>18</v>
      </c>
      <c r="B40" s="46">
        <f>B39</f>
        <v>440.97</v>
      </c>
      <c r="C40" s="46"/>
      <c r="D40" s="58">
        <f>D39</f>
        <v>6173.58</v>
      </c>
      <c r="E40" s="47"/>
      <c r="F40" s="19">
        <f>ROUND('[1]nómina-21 (0,9%)'!F42*1.02/12,2)*12</f>
        <v>740.28</v>
      </c>
      <c r="G40" s="48"/>
      <c r="H40" s="23">
        <f t="shared" si="1"/>
        <v>10363.92</v>
      </c>
      <c r="I40" s="47"/>
      <c r="J40" s="31">
        <f t="shared" si="0"/>
        <v>0</v>
      </c>
      <c r="K40" s="48"/>
      <c r="L40" s="24">
        <f>ROUND('[1]nómina-21 (0,9%)'!N42*1.02/12,2)*12</f>
        <v>0</v>
      </c>
      <c r="M40" s="47"/>
      <c r="N40" s="49" t="s">
        <v>34</v>
      </c>
      <c r="O40" s="26" t="s">
        <v>35</v>
      </c>
      <c r="P40" s="27"/>
      <c r="Q40" s="27"/>
      <c r="R40" s="81" t="s">
        <v>48</v>
      </c>
      <c r="S40" s="82"/>
      <c r="T40" s="82">
        <f>(ROUND('[1]nómina-21 (0,9%)'!V53*1.02/12,2)*12)</f>
        <v>4490.76</v>
      </c>
      <c r="U40" s="83"/>
    </row>
    <row r="41" spans="1:21" ht="12.75" customHeight="1" thickTop="1" x14ac:dyDescent="0.3">
      <c r="A41" s="37">
        <v>18</v>
      </c>
      <c r="B41" s="46">
        <f>B40</f>
        <v>440.97</v>
      </c>
      <c r="C41" s="46"/>
      <c r="D41" s="58">
        <f>D40</f>
        <v>6173.58</v>
      </c>
      <c r="E41" s="47"/>
      <c r="F41" s="19">
        <f>ROUND('[1]nómina-21 (0,9%)'!F43*1.02/12,2)*12</f>
        <v>740.28</v>
      </c>
      <c r="G41" s="48"/>
      <c r="H41" s="23">
        <f t="shared" si="1"/>
        <v>10363.92</v>
      </c>
      <c r="I41" s="47"/>
      <c r="J41" s="31">
        <f t="shared" si="0"/>
        <v>374.23</v>
      </c>
      <c r="K41" s="48"/>
      <c r="L41" s="24">
        <f>ROUND('[1]nómina-21 (0,9%)'!N43*1.02/12,2)*12</f>
        <v>4490.76</v>
      </c>
      <c r="M41" s="47"/>
      <c r="N41" s="49" t="s">
        <v>34</v>
      </c>
      <c r="O41" s="26" t="s">
        <v>6</v>
      </c>
      <c r="P41" s="27"/>
      <c r="Q41" s="27"/>
      <c r="T41" s="84"/>
    </row>
    <row r="42" spans="1:21" ht="12.75" customHeight="1" x14ac:dyDescent="0.3">
      <c r="A42" s="37">
        <v>18</v>
      </c>
      <c r="B42" s="31">
        <f>B41</f>
        <v>440.97</v>
      </c>
      <c r="C42" s="31"/>
      <c r="D42" s="58">
        <f>D41</f>
        <v>6173.58</v>
      </c>
      <c r="E42" s="39"/>
      <c r="F42" s="19">
        <f>ROUND('[1]nómina-21 (0,9%)'!F44*1.02/12,2)*12</f>
        <v>767.76</v>
      </c>
      <c r="G42" s="40"/>
      <c r="H42" s="23">
        <f t="shared" si="1"/>
        <v>10748.64</v>
      </c>
      <c r="I42" s="71"/>
      <c r="J42" s="31">
        <f t="shared" si="0"/>
        <v>374.23</v>
      </c>
      <c r="K42" s="40"/>
      <c r="L42" s="24">
        <f>ROUND('[1]nómina-21 (0,9%)'!N44*1.02/12,2)*12</f>
        <v>4490.76</v>
      </c>
      <c r="M42" s="71"/>
      <c r="N42" s="41" t="s">
        <v>39</v>
      </c>
      <c r="O42" s="26" t="s">
        <v>6</v>
      </c>
      <c r="P42" s="27"/>
      <c r="Q42" s="27"/>
      <c r="R42" s="1"/>
      <c r="S42"/>
      <c r="T42"/>
    </row>
    <row r="43" spans="1:21" ht="12.75" customHeight="1" x14ac:dyDescent="0.3">
      <c r="A43" s="37">
        <v>18</v>
      </c>
      <c r="B43" s="46">
        <f>B42</f>
        <v>440.97</v>
      </c>
      <c r="C43" s="31"/>
      <c r="D43" s="58">
        <f>D42</f>
        <v>6173.58</v>
      </c>
      <c r="E43" s="71"/>
      <c r="F43" s="19">
        <f>ROUND('[1]nómina-21 (0,9%)'!F45*1.02/12,2)*12</f>
        <v>767.76</v>
      </c>
      <c r="G43" s="40"/>
      <c r="H43" s="23">
        <f t="shared" si="1"/>
        <v>10748.64</v>
      </c>
      <c r="I43" s="71"/>
      <c r="J43" s="31">
        <f t="shared" si="0"/>
        <v>374.23</v>
      </c>
      <c r="K43" s="40"/>
      <c r="L43" s="24">
        <f>ROUND('[1]nómina-21 (0,9%)'!N45*1.02/12,2)*12</f>
        <v>4490.76</v>
      </c>
      <c r="M43" s="71"/>
      <c r="N43" s="41" t="s">
        <v>33</v>
      </c>
      <c r="O43" s="26" t="s">
        <v>6</v>
      </c>
      <c r="P43" s="27"/>
      <c r="Q43" s="27"/>
      <c r="R43" s="1"/>
      <c r="S43"/>
      <c r="T43"/>
    </row>
    <row r="44" spans="1:21" ht="12.75" customHeight="1" x14ac:dyDescent="0.3">
      <c r="A44" s="37">
        <v>17</v>
      </c>
      <c r="B44" s="19">
        <f>ROUND('[1]nómina-21 (0,9%)'!B46*1.02,2)</f>
        <v>415.87</v>
      </c>
      <c r="C44" s="31"/>
      <c r="D44" s="38">
        <f>B44*14</f>
        <v>5822.18</v>
      </c>
      <c r="E44" s="39"/>
      <c r="F44" s="19">
        <f>ROUND('[1]nómina-21 (0,9%)'!F46*1.02/12,2)*12</f>
        <v>696.59999999999991</v>
      </c>
      <c r="G44" s="40"/>
      <c r="H44" s="23">
        <f t="shared" si="1"/>
        <v>9752.3999999999978</v>
      </c>
      <c r="I44" s="71"/>
      <c r="J44" s="31">
        <f t="shared" si="0"/>
        <v>0</v>
      </c>
      <c r="K44" s="40"/>
      <c r="L44" s="24">
        <f>ROUND('[1]nómina-21 (0,9%)'!N46*1.02/12,2)*12</f>
        <v>0</v>
      </c>
      <c r="M44" s="71"/>
      <c r="N44" s="41" t="s">
        <v>40</v>
      </c>
      <c r="O44" s="26" t="s">
        <v>35</v>
      </c>
      <c r="P44" s="27"/>
      <c r="Q44" s="27"/>
      <c r="R44" s="1"/>
      <c r="S44"/>
      <c r="T44"/>
    </row>
    <row r="45" spans="1:21" ht="12.75" customHeight="1" x14ac:dyDescent="0.3">
      <c r="A45" s="37">
        <v>17</v>
      </c>
      <c r="B45" s="31">
        <f t="shared" ref="B45:B50" si="2">B44</f>
        <v>415.87</v>
      </c>
      <c r="C45" s="31"/>
      <c r="D45" s="38">
        <f t="shared" ref="D45:D50" si="3">D44</f>
        <v>5822.18</v>
      </c>
      <c r="E45" s="39"/>
      <c r="F45" s="19">
        <f>ROUND('[1]nómina-21 (0,9%)'!F47*1.02/12,2)*12</f>
        <v>786.72</v>
      </c>
      <c r="G45" s="40"/>
      <c r="H45" s="23">
        <f t="shared" si="1"/>
        <v>11014.08</v>
      </c>
      <c r="I45" s="71"/>
      <c r="J45" s="31">
        <f t="shared" si="0"/>
        <v>0</v>
      </c>
      <c r="K45" s="40"/>
      <c r="L45" s="24">
        <f>ROUND('[1]nómina-21 (0,9%)'!N47*1.02/12,2)*12</f>
        <v>0</v>
      </c>
      <c r="M45" s="71"/>
      <c r="N45" s="41" t="s">
        <v>41</v>
      </c>
      <c r="O45" s="61" t="s">
        <v>35</v>
      </c>
      <c r="P45" s="27"/>
      <c r="Q45" s="27"/>
      <c r="R45" s="1"/>
      <c r="S45"/>
      <c r="T45"/>
    </row>
    <row r="46" spans="1:21" ht="12.75" customHeight="1" x14ac:dyDescent="0.3">
      <c r="A46" s="37">
        <v>17</v>
      </c>
      <c r="B46" s="31">
        <f t="shared" si="2"/>
        <v>415.87</v>
      </c>
      <c r="C46" s="31"/>
      <c r="D46" s="38">
        <f t="shared" si="3"/>
        <v>5822.18</v>
      </c>
      <c r="E46" s="39"/>
      <c r="F46" s="19">
        <f>ROUND('[1]nómina-21 (0,9%)'!F48*1.02/12,2)*12</f>
        <v>696.59999999999991</v>
      </c>
      <c r="G46" s="40"/>
      <c r="H46" s="23">
        <f t="shared" si="1"/>
        <v>9752.3999999999978</v>
      </c>
      <c r="I46" s="71"/>
      <c r="J46" s="31">
        <f t="shared" si="0"/>
        <v>374.23</v>
      </c>
      <c r="K46" s="40"/>
      <c r="L46" s="24">
        <f>ROUND('[1]nómina-21 (0,9%)'!N48*1.02/12,2)*12</f>
        <v>4490.76</v>
      </c>
      <c r="M46" s="71"/>
      <c r="N46" s="41" t="s">
        <v>42</v>
      </c>
      <c r="O46" s="26" t="s">
        <v>6</v>
      </c>
      <c r="P46" s="27"/>
      <c r="Q46" s="27"/>
    </row>
    <row r="47" spans="1:21" ht="12.75" customHeight="1" x14ac:dyDescent="0.3">
      <c r="A47" s="37">
        <v>17</v>
      </c>
      <c r="B47" s="31">
        <f t="shared" si="2"/>
        <v>415.87</v>
      </c>
      <c r="C47" s="31"/>
      <c r="D47" s="38">
        <f t="shared" si="3"/>
        <v>5822.18</v>
      </c>
      <c r="E47" s="39"/>
      <c r="F47" s="19">
        <f>ROUND('[1]nómina-21 (0,9%)'!F49*1.02/12,2)*12</f>
        <v>767.76</v>
      </c>
      <c r="G47" s="40"/>
      <c r="H47" s="23">
        <f t="shared" si="1"/>
        <v>10748.64</v>
      </c>
      <c r="I47" s="71"/>
      <c r="J47" s="31">
        <f t="shared" si="0"/>
        <v>0</v>
      </c>
      <c r="K47" s="40"/>
      <c r="L47" s="24">
        <f>ROUND('[1]nómina-21 (0,9%)'!N49*1.02/12,2)*12</f>
        <v>0</v>
      </c>
      <c r="M47" s="71"/>
      <c r="N47" s="41" t="s">
        <v>36</v>
      </c>
      <c r="O47" s="61" t="s">
        <v>35</v>
      </c>
      <c r="P47" s="27"/>
      <c r="Q47" s="27"/>
    </row>
    <row r="48" spans="1:21" ht="12.75" customHeight="1" x14ac:dyDescent="0.3">
      <c r="A48" s="37">
        <v>17</v>
      </c>
      <c r="B48" s="31">
        <f t="shared" si="2"/>
        <v>415.87</v>
      </c>
      <c r="C48" s="31"/>
      <c r="D48" s="38">
        <f t="shared" si="3"/>
        <v>5822.18</v>
      </c>
      <c r="E48" s="39"/>
      <c r="F48" s="19">
        <f>ROUND('[1]nómina-21 (0,9%)'!F50*1.02/12,2)*12</f>
        <v>767.76</v>
      </c>
      <c r="G48" s="40"/>
      <c r="H48" s="23">
        <f t="shared" si="1"/>
        <v>10748.64</v>
      </c>
      <c r="I48" s="71"/>
      <c r="J48" s="31">
        <f t="shared" si="0"/>
        <v>374.23</v>
      </c>
      <c r="K48" s="40"/>
      <c r="L48" s="24">
        <f>ROUND('[1]nómina-21 (0,9%)'!N50*1.02/12,2)*12</f>
        <v>4490.76</v>
      </c>
      <c r="M48" s="71"/>
      <c r="N48" s="41" t="s">
        <v>36</v>
      </c>
      <c r="O48" s="26" t="s">
        <v>6</v>
      </c>
      <c r="P48" s="27"/>
      <c r="Q48" s="27"/>
    </row>
    <row r="49" spans="1:17" ht="12.75" customHeight="1" x14ac:dyDescent="0.3">
      <c r="A49" s="37">
        <v>17</v>
      </c>
      <c r="B49" s="31">
        <f t="shared" si="2"/>
        <v>415.87</v>
      </c>
      <c r="C49" s="31"/>
      <c r="D49" s="38">
        <f t="shared" si="3"/>
        <v>5822.18</v>
      </c>
      <c r="E49" s="39"/>
      <c r="F49" s="19">
        <f>ROUND('[1]nómina-21 (0,9%)'!F51*1.02/12,2)*12</f>
        <v>696.59999999999991</v>
      </c>
      <c r="G49" s="40"/>
      <c r="H49" s="23">
        <f t="shared" si="1"/>
        <v>9752.3999999999978</v>
      </c>
      <c r="I49" s="71"/>
      <c r="J49" s="31">
        <f t="shared" si="0"/>
        <v>0</v>
      </c>
      <c r="K49" s="40"/>
      <c r="L49" s="24">
        <f>ROUND('[1]nómina-21 (0,9%)'!N51*1.02/12,2)*12</f>
        <v>0</v>
      </c>
      <c r="M49" s="71"/>
      <c r="N49" s="41" t="s">
        <v>37</v>
      </c>
      <c r="O49" s="26" t="s">
        <v>35</v>
      </c>
      <c r="P49" s="27"/>
      <c r="Q49" s="27"/>
    </row>
    <row r="50" spans="1:17" ht="12.75" customHeight="1" x14ac:dyDescent="0.3">
      <c r="A50" s="37">
        <v>17</v>
      </c>
      <c r="B50" s="31">
        <f t="shared" si="2"/>
        <v>415.87</v>
      </c>
      <c r="C50" s="31"/>
      <c r="D50" s="38">
        <f t="shared" si="3"/>
        <v>5822.18</v>
      </c>
      <c r="E50" s="39"/>
      <c r="F50" s="19">
        <f>ROUND('[1]nómina-21 (0,9%)'!F52*1.02/12,2)*12</f>
        <v>696.59999999999991</v>
      </c>
      <c r="G50" s="40"/>
      <c r="H50" s="23">
        <f t="shared" si="1"/>
        <v>9752.3999999999978</v>
      </c>
      <c r="I50" s="71"/>
      <c r="J50" s="31">
        <f t="shared" si="0"/>
        <v>374.23</v>
      </c>
      <c r="K50" s="40"/>
      <c r="L50" s="24">
        <f>ROUND('[1]nómina-21 (0,9%)'!N52*1.02/12,2)*12</f>
        <v>4490.76</v>
      </c>
      <c r="M50" s="71"/>
      <c r="N50" s="41" t="s">
        <v>37</v>
      </c>
      <c r="O50" s="26" t="s">
        <v>6</v>
      </c>
      <c r="P50" s="27"/>
      <c r="Q50" s="27"/>
    </row>
    <row r="51" spans="1:17" ht="12.75" customHeight="1" x14ac:dyDescent="0.3">
      <c r="A51" s="37">
        <v>15</v>
      </c>
      <c r="B51" s="19">
        <f>ROUND('[1]nómina-21 (0,9%)'!B53*1.02,2)</f>
        <v>365.73</v>
      </c>
      <c r="C51" s="31"/>
      <c r="D51" s="38">
        <f>B51*14</f>
        <v>5120.22</v>
      </c>
      <c r="E51" s="39"/>
      <c r="F51" s="19">
        <f>ROUND('[1]nómina-21 (0,9%)'!F53*1.02/12,2)*12</f>
        <v>696.59999999999991</v>
      </c>
      <c r="G51" s="40"/>
      <c r="H51" s="23">
        <f t="shared" si="1"/>
        <v>9752.3999999999978</v>
      </c>
      <c r="I51" s="71"/>
      <c r="J51" s="31">
        <f t="shared" si="0"/>
        <v>374.23</v>
      </c>
      <c r="K51" s="48"/>
      <c r="L51" s="24">
        <f>ROUND('[1]nómina-21 (0,9%)'!N53*1.02/12,2)*12</f>
        <v>4490.76</v>
      </c>
      <c r="M51" s="71"/>
      <c r="N51" s="41" t="s">
        <v>37</v>
      </c>
      <c r="O51" s="26" t="s">
        <v>6</v>
      </c>
      <c r="P51" s="27"/>
      <c r="Q51" s="27"/>
    </row>
    <row r="52" spans="1:17" ht="12.75" customHeight="1" thickBot="1" x14ac:dyDescent="0.35">
      <c r="A52" s="88">
        <v>15</v>
      </c>
      <c r="B52" s="89">
        <f>B51</f>
        <v>365.73</v>
      </c>
      <c r="C52" s="89"/>
      <c r="D52" s="90">
        <f>D51</f>
        <v>5120.22</v>
      </c>
      <c r="E52" s="91"/>
      <c r="F52" s="85">
        <f>ROUND('[1]nómina-21 (0,9%)'!F54*1.02/12,2)*12</f>
        <v>696.59999999999991</v>
      </c>
      <c r="G52" s="92"/>
      <c r="H52" s="93">
        <f t="shared" si="1"/>
        <v>9752.3999999999978</v>
      </c>
      <c r="I52" s="94"/>
      <c r="J52" s="89">
        <f t="shared" si="0"/>
        <v>0</v>
      </c>
      <c r="K52" s="95"/>
      <c r="L52" s="79">
        <f>ROUND('[1]nómina-21 (0,9%)'!N54*1.02/12,2)*12</f>
        <v>0</v>
      </c>
      <c r="M52" s="94"/>
      <c r="N52" s="96" t="s">
        <v>37</v>
      </c>
      <c r="O52" s="86" t="s">
        <v>35</v>
      </c>
      <c r="P52" s="27"/>
      <c r="Q52" s="27"/>
    </row>
    <row r="53" spans="1:17" ht="15" thickTop="1" x14ac:dyDescent="0.3"/>
  </sheetData>
  <mergeCells count="16">
    <mergeCell ref="R35:U35"/>
    <mergeCell ref="A1:U1"/>
    <mergeCell ref="A2:U2"/>
    <mergeCell ref="F5:G5"/>
    <mergeCell ref="H5:I5"/>
    <mergeCell ref="J5:K5"/>
    <mergeCell ref="L5:M5"/>
    <mergeCell ref="R10:U10"/>
    <mergeCell ref="R12:U12"/>
    <mergeCell ref="R24:U24"/>
    <mergeCell ref="R25:U25"/>
    <mergeCell ref="B4:E4"/>
    <mergeCell ref="F4:I4"/>
    <mergeCell ref="B5:C5"/>
    <mergeCell ref="D5:E5"/>
    <mergeCell ref="R8:U8"/>
  </mergeCells>
  <pageMargins left="0.74803149606299213" right="0.15748031496062992" top="0.19685039370078741" bottom="0.19685039370078741" header="0.15748031496062992" footer="0.15748031496062992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javier.manzanero</dc:creator>
  <cp:lastModifiedBy>alicia.garay</cp:lastModifiedBy>
  <cp:lastPrinted>2022-01-18T06:53:44Z</cp:lastPrinted>
  <dcterms:created xsi:type="dcterms:W3CDTF">2022-01-17T08:16:14Z</dcterms:created>
  <dcterms:modified xsi:type="dcterms:W3CDTF">2022-06-21T10:40:19Z</dcterms:modified>
</cp:coreProperties>
</file>