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856804A1-980F-4F22-93B1-4E91F345352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grafico" sheetId="2" r:id="rId2"/>
    <sheet name="Hoja2" sheetId="3" r:id="rId3"/>
  </sheets>
  <definedNames>
    <definedName name="_xlnm.Print_Area" localSheetId="0">Sheet1!$A$1:$H$15</definedName>
  </definedNames>
  <calcPr calcId="191029"/>
</workbook>
</file>

<file path=xl/calcChain.xml><?xml version="1.0" encoding="utf-8"?>
<calcChain xmlns="http://schemas.openxmlformats.org/spreadsheetml/2006/main">
  <c r="H3" i="1" l="1"/>
  <c r="H4" i="1" l="1"/>
  <c r="B10" i="2" l="1"/>
  <c r="C1" i="2" s="1"/>
  <c r="C2" i="2" l="1"/>
  <c r="C10" i="2" s="1"/>
  <c r="C6" i="2"/>
  <c r="C5" i="2"/>
  <c r="C3" i="2"/>
  <c r="C7" i="2"/>
  <c r="C4" i="2"/>
  <c r="C8" i="2"/>
  <c r="H9" i="1"/>
  <c r="H8" i="1"/>
  <c r="D2" i="2" l="1"/>
  <c r="B9" i="3"/>
  <c r="C1" i="3" s="1"/>
  <c r="C4" i="3" l="1"/>
  <c r="C8" i="3"/>
  <c r="C3" i="3"/>
  <c r="C7" i="3"/>
  <c r="C2" i="3"/>
  <c r="D1" i="3" s="1"/>
  <c r="C6" i="3"/>
  <c r="C5" i="3"/>
  <c r="C14" i="1"/>
  <c r="D14" i="1"/>
  <c r="E14" i="1"/>
  <c r="F14" i="1"/>
  <c r="G14" i="1"/>
  <c r="B14" i="1"/>
  <c r="C10" i="1"/>
  <c r="D10" i="1"/>
  <c r="E10" i="1"/>
  <c r="F10" i="1"/>
  <c r="G10" i="1"/>
  <c r="B10" i="1"/>
  <c r="C7" i="1"/>
  <c r="D7" i="1"/>
  <c r="E7" i="1"/>
  <c r="F7" i="1"/>
  <c r="G7" i="1"/>
  <c r="B7" i="1"/>
  <c r="H5" i="1"/>
  <c r="H6" i="1"/>
  <c r="H12" i="1"/>
  <c r="H13" i="1"/>
  <c r="E15" i="1" l="1"/>
  <c r="E17" i="1" s="1"/>
  <c r="C9" i="3"/>
  <c r="F15" i="1"/>
  <c r="B15" i="1"/>
  <c r="D15" i="1"/>
  <c r="G15" i="1"/>
  <c r="C15" i="1"/>
  <c r="E11" i="1"/>
  <c r="F11" i="1"/>
  <c r="B11" i="1"/>
  <c r="H7" i="1"/>
  <c r="G11" i="1"/>
  <c r="C11" i="1"/>
  <c r="H14" i="1"/>
  <c r="H10" i="1"/>
  <c r="D11" i="1"/>
  <c r="H11" i="1" l="1"/>
  <c r="H15" i="1"/>
</calcChain>
</file>

<file path=xl/sharedStrings.xml><?xml version="1.0" encoding="utf-8"?>
<sst xmlns="http://schemas.openxmlformats.org/spreadsheetml/2006/main" count="47" uniqueCount="31">
  <si>
    <t/>
  </si>
  <si>
    <t>Pagos Netos</t>
  </si>
  <si>
    <t xml:space="preserve"> Capítulos</t>
  </si>
  <si>
    <t>Créditos Iniciales</t>
  </si>
  <si>
    <t xml:space="preserve">Modificaciones </t>
  </si>
  <si>
    <t>Créditos Definitivos</t>
  </si>
  <si>
    <t>Obligaciones Rec. Netas</t>
  </si>
  <si>
    <t>Pendiente de pago</t>
  </si>
  <si>
    <t>Grado de Ejecución %</t>
  </si>
  <si>
    <t>TOTAL</t>
  </si>
  <si>
    <t>OPERACIONES CORRIENTES</t>
  </si>
  <si>
    <t>OPERACIONES DE CAPITAL</t>
  </si>
  <si>
    <t>OPERACIONES NO FINANCIERAS</t>
  </si>
  <si>
    <t>OPERACIONES FINANCIERAS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</si>
  <si>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</si>
  <si>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</si>
  <si>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</si>
  <si>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</si>
  <si>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</si>
  <si>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VII.Transferencias de capital</t>
  </si>
  <si>
    <t>VIII. Activos financieros</t>
  </si>
  <si>
    <t>IX. Pasivos financieros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</si>
  <si>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</si>
  <si>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</si>
  <si>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</si>
  <si>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</si>
  <si>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</si>
  <si>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7.Transferencias de capital</t>
  </si>
  <si>
    <t>8. Activos financieros</t>
  </si>
  <si>
    <t>9. Pasivos financieros</t>
  </si>
  <si>
    <t>Cuadro 10. Liquidación del Presupuesto de gastos por capítulos.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</si>
</sst>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Border="1"/>
    <xf numFmtId="0" fontId="1" fillId="2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Border="1"/>
    <xf numFmtId="10" fontId="0" fillId="0" borderId="0" xfId="0" applyNumberFormat="1" applyBorder="1"/>
    <xf numFmtId="164" fontId="4" fillId="3" borderId="1" xfId="0" applyNumberFormat="1" applyFont="1" applyFill="1" applyBorder="1" applyAlignment="1">
      <alignment horizontal="right" vertical="center" wrapText="1"/>
    </xf>
    <xf numFmtId="10" fontId="0" fillId="8" borderId="0" xfId="0" applyNumberFormat="1" applyFill="1" applyBorder="1"/>
    <xf numFmtId="164" fontId="4" fillId="3" borderId="0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0" fontId="5" fillId="4" borderId="1" xfId="1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10" fontId="5" fillId="5" borderId="1" xfId="1" applyNumberFormat="1" applyFont="1" applyFill="1" applyBorder="1" applyAlignment="1">
      <alignment horizontal="right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0" fontId="5" fillId="7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CB-4EAE-97C6-C5AB29C25F9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CB-4EAE-97C6-C5AB29C25F9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0CB-4EAE-97C6-C5AB29C25F9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0CB-4EAE-97C6-C5AB29C25F9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0CB-4EAE-97C6-C5AB29C25F9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0CB-4EAE-97C6-C5AB29C25F9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1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1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0CB-4EAE-97C6-C5AB29C25F9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0CB-4EAE-97C6-C5AB29C25F99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grafico!$A$1:$A$8</c:f>
              <c:strCache>
                <c:ptCount val="8"/>
                <c:pt idx="0">
                  <c:v>1.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grafico!$B$1:$B$8</c:f>
              <c:numCache>
                <c:formatCode>#,##0.00;\-#,##0.00</c:formatCode>
                <c:ptCount val="8"/>
                <c:pt idx="0">
                  <c:v>211476358.46000001</c:v>
                </c:pt>
                <c:pt idx="1">
                  <c:v>32525132.07</c:v>
                </c:pt>
                <c:pt idx="2">
                  <c:v>591082.4</c:v>
                </c:pt>
                <c:pt idx="3">
                  <c:v>11261141.720000001</c:v>
                </c:pt>
                <c:pt idx="4">
                  <c:v>59450630.07</c:v>
                </c:pt>
                <c:pt idx="5">
                  <c:v>352360.4</c:v>
                </c:pt>
                <c:pt idx="6">
                  <c:v>30600</c:v>
                </c:pt>
                <c:pt idx="7">
                  <c:v>5291437.46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0CB-4EAE-97C6-C5AB29C25F9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BE-4BF8-AD09-DC5DBB2EC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BE-4BF8-AD09-DC5DBB2EC8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BE-4BF8-AD09-DC5DBB2EC8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BE-4BF8-AD09-DC5DBB2EC8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6BE-4BF8-AD09-DC5DBB2EC8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6BE-4BF8-AD09-DC5DBB2EC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6BE-4BF8-AD09-DC5DBB2EC8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6BE-4BF8-AD09-DC5DBB2EC802}"/>
              </c:ext>
            </c:extLst>
          </c:dPt>
          <c:cat>
            <c:strRef>
              <c:f>grafico!$A$44:$A$51</c:f>
              <c:strCache>
                <c:ptCount val="8"/>
                <c:pt idx="0">
                  <c:v>1.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grafico!$B$44:$B$51</c:f>
              <c:numCache>
                <c:formatCode>#,##0.00;\-#,##0.00</c:formatCode>
                <c:ptCount val="8"/>
                <c:pt idx="0">
                  <c:v>211476358.46000001</c:v>
                </c:pt>
                <c:pt idx="1">
                  <c:v>32525132.07</c:v>
                </c:pt>
                <c:pt idx="2">
                  <c:v>591082.4</c:v>
                </c:pt>
                <c:pt idx="3">
                  <c:v>11261141.720000001</c:v>
                </c:pt>
                <c:pt idx="4">
                  <c:v>59450630.07</c:v>
                </c:pt>
                <c:pt idx="5">
                  <c:v>352360.4</c:v>
                </c:pt>
                <c:pt idx="6">
                  <c:v>30600</c:v>
                </c:pt>
                <c:pt idx="7">
                  <c:v>5291437.46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BE-4BF8-AD09-DC5DBB2E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60-4AD5-B603-EBBFFD7686BF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60-4AD5-B603-EBBFFD7686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760-4AD5-B603-EBBFFD7686BF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760-4AD5-B603-EBBFFD7686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760-4AD5-B603-EBBFFD7686B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760-4AD5-B603-EBBFFD7686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760-4AD5-B603-EBBFFD7686B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760-4AD5-B603-EBBFFD7686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64,21%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0-4AD5-B603-EBBFFD7686BF}"/>
                </c:ext>
              </c:extLst>
            </c:dLbl>
            <c:dLbl>
              <c:idx val="1"/>
              <c:layout>
                <c:manualLayout>
                  <c:x val="0.1214514435695538"/>
                  <c:y val="-9.68113881598133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0-4AD5-B603-EBBFFD7686B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0-4AD5-B603-EBBFFD7686BF}"/>
                </c:ext>
              </c:extLst>
            </c:dLbl>
            <c:dLbl>
              <c:idx val="3"/>
              <c:layout>
                <c:manualLayout>
                  <c:x val="1.498840769903762E-2"/>
                  <c:y val="2.481044036162125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60-4AD5-B603-EBBFFD7686B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18,97%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60-4AD5-B603-EBBFFD7686B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60-4AD5-B603-EBBFFD7686B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60-4AD5-B603-EBBFFD7686B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1,90%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60-4AD5-B603-EBBFFD768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Hoja2!$A$1:$A$8</c:f>
              <c:strCache>
                <c:ptCount val="8"/>
                <c:pt idx="0">
                  <c:v>I. Gastos de personal</c:v>
                </c:pt>
                <c:pt idx="1">
                  <c:v>II. Gastos corrientes en bienes y servicios</c:v>
                </c:pt>
                <c:pt idx="2">
                  <c:v>III. Gastos financieros</c:v>
                </c:pt>
                <c:pt idx="3">
                  <c:v>IV. Transferencias corrientes</c:v>
                </c:pt>
                <c:pt idx="4">
                  <c:v>VI. Inversiones reales</c:v>
                </c:pt>
                <c:pt idx="5">
                  <c:v>VII.Transferencias de capital</c:v>
                </c:pt>
                <c:pt idx="6">
                  <c:v>VIII. Activos financieros</c:v>
                </c:pt>
                <c:pt idx="7">
                  <c:v>IX. Pasivos financieros</c:v>
                </c:pt>
              </c:strCache>
            </c:strRef>
          </c:cat>
          <c:val>
            <c:numRef>
              <c:f>Hoja2!$B$1:$B$8</c:f>
              <c:numCache>
                <c:formatCode>#,##0.00;\-#,##0.00</c:formatCode>
                <c:ptCount val="8"/>
                <c:pt idx="0">
                  <c:v>206615194.5</c:v>
                </c:pt>
                <c:pt idx="1">
                  <c:v>35666472.07</c:v>
                </c:pt>
                <c:pt idx="2">
                  <c:v>1195465.72</c:v>
                </c:pt>
                <c:pt idx="3">
                  <c:v>13479745.9</c:v>
                </c:pt>
                <c:pt idx="4">
                  <c:v>61037567.130000003</c:v>
                </c:pt>
                <c:pt idx="5">
                  <c:v>186778.57</c:v>
                </c:pt>
                <c:pt idx="6">
                  <c:v>41400</c:v>
                </c:pt>
                <c:pt idx="7">
                  <c:v>5373262.4299999997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60-4AD5-B603-EBBFFD76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11</xdr:row>
      <xdr:rowOff>76201</xdr:rowOff>
    </xdr:from>
    <xdr:to>
      <xdr:col>5</xdr:col>
      <xdr:colOff>1619249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647700</xdr:colOff>
      <xdr:row>33</xdr:row>
      <xdr:rowOff>157161</xdr:rowOff>
    </xdr:from>
    <xdr:to>
      <xdr:col>6</xdr:col>
      <xdr:colOff>161925</xdr:colOff>
      <xdr:row>51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545782</xdr:rowOff>
    </xdr:from>
    <xdr:to>
      <xdr:col>11</xdr:col>
      <xdr:colOff>9525</xdr:colOff>
      <xdr:row>11</xdr:row>
      <xdr:rowOff>58102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selection activeCell="H7" sqref="H7"/>
    </sheetView>
  </sheetViews>
  <sheetFormatPr baseColWidth="10" defaultColWidth="9.109375" defaultRowHeight="14.4" x14ac:dyDescent="0.3"/>
  <cols>
    <col min="1" max="1" width="30" customWidth="1"/>
    <col min="2" max="2" width="13.5546875" style="1" customWidth="1"/>
    <col min="3" max="3" width="15.109375" customWidth="1"/>
    <col min="4" max="4" width="13.6640625" customWidth="1"/>
    <col min="5" max="5" width="13.6640625" bestFit="1" customWidth="1"/>
    <col min="6" max="6" width="15" customWidth="1"/>
    <col min="7" max="7" width="12.88671875" customWidth="1"/>
    <col min="8" max="8" width="12" customWidth="1"/>
  </cols>
  <sheetData>
    <row r="1" spans="1:8" ht="24.9" customHeight="1" x14ac:dyDescent="0.3">
      <c r="A1" s="32" t="s">
        <v>30</v>
      </c>
      <c r="B1" s="32"/>
      <c r="C1" s="32"/>
      <c r="D1" s="32"/>
      <c r="E1" s="32"/>
      <c r="F1" s="32"/>
      <c r="G1" s="32"/>
      <c r="H1" s="32"/>
    </row>
    <row r="2" spans="1:8" s="4" customFormat="1" ht="39" customHeight="1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1</v>
      </c>
      <c r="G2" s="3" t="s">
        <v>7</v>
      </c>
      <c r="H2" s="3" t="s">
        <v>8</v>
      </c>
    </row>
    <row r="3" spans="1:8" s="6" customFormat="1" ht="30" customHeight="1" x14ac:dyDescent="0.3">
      <c r="A3" s="5" t="s">
        <v>14</v>
      </c>
      <c r="B3" s="19">
        <v>219317631.84</v>
      </c>
      <c r="C3" s="16">
        <v>0</v>
      </c>
      <c r="D3" s="16">
        <v>219317631.84</v>
      </c>
      <c r="E3" s="16">
        <v>211455452.81999999</v>
      </c>
      <c r="F3" s="16">
        <v>208870935.84</v>
      </c>
      <c r="G3" s="16">
        <v>2584516.98</v>
      </c>
      <c r="H3" s="20">
        <f>E3/D3</f>
        <v>0.96415163270714255</v>
      </c>
    </row>
    <row r="4" spans="1:8" s="6" customFormat="1" ht="30" customHeight="1" x14ac:dyDescent="0.3">
      <c r="A4" s="5" t="s">
        <v>15</v>
      </c>
      <c r="B4" s="19">
        <v>48643610.829999998</v>
      </c>
      <c r="C4" s="16">
        <v>-1289632.51</v>
      </c>
      <c r="D4" s="16">
        <v>47353978.32</v>
      </c>
      <c r="E4" s="16">
        <v>36032887.450000003</v>
      </c>
      <c r="F4" s="16">
        <v>31155238.859999999</v>
      </c>
      <c r="G4" s="16">
        <v>4877648.59</v>
      </c>
      <c r="H4" s="20">
        <f>E4/D4</f>
        <v>0.76092629866288297</v>
      </c>
    </row>
    <row r="5" spans="1:8" s="6" customFormat="1" ht="30" customHeight="1" x14ac:dyDescent="0.3">
      <c r="A5" s="5" t="s">
        <v>16</v>
      </c>
      <c r="B5" s="19">
        <v>681300.57</v>
      </c>
      <c r="C5" s="16">
        <v>0</v>
      </c>
      <c r="D5" s="16">
        <v>681300.57</v>
      </c>
      <c r="E5" s="16">
        <v>344527.03</v>
      </c>
      <c r="F5" s="16">
        <v>344527.03</v>
      </c>
      <c r="G5" s="16">
        <v>0</v>
      </c>
      <c r="H5" s="20">
        <f t="shared" ref="H5:H15" si="0">E5/D5</f>
        <v>0.50569021247112722</v>
      </c>
    </row>
    <row r="6" spans="1:8" s="6" customFormat="1" ht="30" customHeight="1" x14ac:dyDescent="0.3">
      <c r="A6" s="5" t="s">
        <v>17</v>
      </c>
      <c r="B6" s="19">
        <v>17154897.690000001</v>
      </c>
      <c r="C6" s="16">
        <v>1106196.6599999999</v>
      </c>
      <c r="D6" s="16">
        <v>18261094.350000001</v>
      </c>
      <c r="E6" s="16">
        <v>12720619.83</v>
      </c>
      <c r="F6" s="16">
        <v>12550084.48</v>
      </c>
      <c r="G6" s="16">
        <v>170535.35</v>
      </c>
      <c r="H6" s="20">
        <f t="shared" si="0"/>
        <v>0.69659679678507325</v>
      </c>
    </row>
    <row r="7" spans="1:8" s="8" customFormat="1" ht="30" customHeight="1" x14ac:dyDescent="0.3">
      <c r="A7" s="7" t="s">
        <v>10</v>
      </c>
      <c r="B7" s="21">
        <f>SUM(B3:B6)</f>
        <v>285797440.93000001</v>
      </c>
      <c r="C7" s="22">
        <f t="shared" ref="C7:G7" si="1">SUM(C3:C6)</f>
        <v>-183435.85000000009</v>
      </c>
      <c r="D7" s="22">
        <f t="shared" si="1"/>
        <v>285614005.07999998</v>
      </c>
      <c r="E7" s="22">
        <f t="shared" si="1"/>
        <v>260553487.13</v>
      </c>
      <c r="F7" s="22">
        <f t="shared" si="1"/>
        <v>252920786.20999998</v>
      </c>
      <c r="G7" s="22">
        <f t="shared" si="1"/>
        <v>7632700.9199999999</v>
      </c>
      <c r="H7" s="23">
        <f t="shared" si="0"/>
        <v>0.91225739107933246</v>
      </c>
    </row>
    <row r="8" spans="1:8" s="6" customFormat="1" ht="30" customHeight="1" x14ac:dyDescent="0.3">
      <c r="A8" s="5" t="s">
        <v>18</v>
      </c>
      <c r="B8" s="19">
        <v>91551612.670000002</v>
      </c>
      <c r="C8" s="16">
        <v>3688366.0800000001</v>
      </c>
      <c r="D8" s="16">
        <v>95239978.75</v>
      </c>
      <c r="E8" s="16">
        <v>73510961.459999993</v>
      </c>
      <c r="F8" s="16">
        <v>67842953.939999998</v>
      </c>
      <c r="G8" s="16">
        <v>5668007.5199999996</v>
      </c>
      <c r="H8" s="20">
        <f t="shared" si="0"/>
        <v>0.77184983055238232</v>
      </c>
    </row>
    <row r="9" spans="1:8" s="6" customFormat="1" ht="30" customHeight="1" x14ac:dyDescent="0.3">
      <c r="A9" s="5" t="s">
        <v>19</v>
      </c>
      <c r="B9" s="19">
        <v>161233.89000000001</v>
      </c>
      <c r="C9" s="16">
        <v>290000</v>
      </c>
      <c r="D9" s="16">
        <v>451233.89</v>
      </c>
      <c r="E9" s="16">
        <v>233149.74</v>
      </c>
      <c r="F9" s="16">
        <v>233149.74</v>
      </c>
      <c r="G9" s="16">
        <v>0</v>
      </c>
      <c r="H9" s="20">
        <f>E9/D9</f>
        <v>0.51669377049671505</v>
      </c>
    </row>
    <row r="10" spans="1:8" s="8" customFormat="1" ht="30" customHeight="1" x14ac:dyDescent="0.3">
      <c r="A10" s="7" t="s">
        <v>11</v>
      </c>
      <c r="B10" s="21">
        <f>SUM(B8:B9)</f>
        <v>91712846.560000002</v>
      </c>
      <c r="C10" s="22">
        <f t="shared" ref="C10:G10" si="2">SUM(C8:C9)</f>
        <v>3978366.08</v>
      </c>
      <c r="D10" s="22">
        <f t="shared" si="2"/>
        <v>95691212.640000001</v>
      </c>
      <c r="E10" s="22">
        <f t="shared" si="2"/>
        <v>73744111.199999988</v>
      </c>
      <c r="F10" s="22">
        <f t="shared" si="2"/>
        <v>68076103.679999992</v>
      </c>
      <c r="G10" s="22">
        <f t="shared" si="2"/>
        <v>5668007.5199999996</v>
      </c>
      <c r="H10" s="24">
        <f t="shared" si="0"/>
        <v>0.77064663688015722</v>
      </c>
    </row>
    <row r="11" spans="1:8" s="8" customFormat="1" ht="30" customHeight="1" x14ac:dyDescent="0.3">
      <c r="A11" s="9" t="s">
        <v>12</v>
      </c>
      <c r="B11" s="25">
        <f>B7+B10</f>
        <v>377510287.49000001</v>
      </c>
      <c r="C11" s="26">
        <f t="shared" ref="C11:G11" si="3">C7+C10</f>
        <v>3794930.23</v>
      </c>
      <c r="D11" s="26">
        <f t="shared" si="3"/>
        <v>381305217.71999997</v>
      </c>
      <c r="E11" s="26">
        <f t="shared" si="3"/>
        <v>334297598.32999998</v>
      </c>
      <c r="F11" s="26">
        <f t="shared" si="3"/>
        <v>320996889.88999999</v>
      </c>
      <c r="G11" s="26">
        <f t="shared" si="3"/>
        <v>13300708.439999999</v>
      </c>
      <c r="H11" s="27">
        <f t="shared" si="0"/>
        <v>0.87671918136583538</v>
      </c>
    </row>
    <row r="12" spans="1:8" s="6" customFormat="1" ht="30" customHeight="1" x14ac:dyDescent="0.3">
      <c r="A12" s="5" t="s">
        <v>20</v>
      </c>
      <c r="B12" s="19">
        <v>290022.33</v>
      </c>
      <c r="C12" s="16">
        <v>0</v>
      </c>
      <c r="D12" s="16">
        <v>290022.33</v>
      </c>
      <c r="E12" s="16">
        <v>27000</v>
      </c>
      <c r="F12" s="16">
        <v>27000</v>
      </c>
      <c r="G12" s="16">
        <v>0</v>
      </c>
      <c r="H12" s="20">
        <f t="shared" si="0"/>
        <v>9.309627986231267E-2</v>
      </c>
    </row>
    <row r="13" spans="1:8" s="6" customFormat="1" ht="30" customHeight="1" x14ac:dyDescent="0.3">
      <c r="A13" s="5" t="s">
        <v>21</v>
      </c>
      <c r="B13" s="19">
        <v>5376720.5599999996</v>
      </c>
      <c r="C13" s="16">
        <v>0</v>
      </c>
      <c r="D13" s="16">
        <v>5376720.5599999996</v>
      </c>
      <c r="E13" s="16">
        <v>5372294.2999999998</v>
      </c>
      <c r="F13" s="16">
        <v>5372294.2999999998</v>
      </c>
      <c r="G13" s="16">
        <v>0</v>
      </c>
      <c r="H13" s="20">
        <f t="shared" si="0"/>
        <v>0.99917677328575916</v>
      </c>
    </row>
    <row r="14" spans="1:8" s="8" customFormat="1" ht="30" customHeight="1" x14ac:dyDescent="0.3">
      <c r="A14" s="9" t="s">
        <v>13</v>
      </c>
      <c r="B14" s="25">
        <f>SUM(B12:B13)</f>
        <v>5666742.8899999997</v>
      </c>
      <c r="C14" s="26">
        <f t="shared" ref="C14:G14" si="4">SUM(C12:C13)</f>
        <v>0</v>
      </c>
      <c r="D14" s="26">
        <f t="shared" si="4"/>
        <v>5666742.8899999997</v>
      </c>
      <c r="E14" s="26">
        <f t="shared" si="4"/>
        <v>5399294.2999999998</v>
      </c>
      <c r="F14" s="26">
        <f t="shared" si="4"/>
        <v>5399294.2999999998</v>
      </c>
      <c r="G14" s="26">
        <f t="shared" si="4"/>
        <v>0</v>
      </c>
      <c r="H14" s="28">
        <f t="shared" si="0"/>
        <v>0.95280382484408077</v>
      </c>
    </row>
    <row r="15" spans="1:8" s="6" customFormat="1" ht="30" customHeight="1" x14ac:dyDescent="0.3">
      <c r="A15" s="2" t="s">
        <v>9</v>
      </c>
      <c r="B15" s="29">
        <f t="shared" ref="B15:G15" si="5">+B7+B10+B14</f>
        <v>383177030.38</v>
      </c>
      <c r="C15" s="29">
        <f t="shared" si="5"/>
        <v>3794930.23</v>
      </c>
      <c r="D15" s="29">
        <f t="shared" si="5"/>
        <v>386971960.60999995</v>
      </c>
      <c r="E15" s="29">
        <f t="shared" si="5"/>
        <v>339696892.63</v>
      </c>
      <c r="F15" s="29">
        <f t="shared" si="5"/>
        <v>326396184.19</v>
      </c>
      <c r="G15" s="29">
        <f t="shared" si="5"/>
        <v>13300708.439999999</v>
      </c>
      <c r="H15" s="30">
        <f t="shared" si="0"/>
        <v>0.8778333502368536</v>
      </c>
    </row>
    <row r="16" spans="1:8" x14ac:dyDescent="0.3">
      <c r="A16" s="31" t="s">
        <v>0</v>
      </c>
      <c r="B16" s="31"/>
      <c r="C16" s="31"/>
      <c r="D16" s="31"/>
      <c r="E16" s="31"/>
      <c r="F16" s="31"/>
      <c r="G16" s="31"/>
      <c r="H16" s="31"/>
    </row>
    <row r="17" spans="2:5" x14ac:dyDescent="0.3">
      <c r="E17">
        <f>E3/E15</f>
        <v>0.6224827409602437</v>
      </c>
    </row>
    <row r="18" spans="2:5" x14ac:dyDescent="0.3">
      <c r="B18"/>
    </row>
    <row r="19" spans="2:5" x14ac:dyDescent="0.3">
      <c r="B19"/>
    </row>
    <row r="20" spans="2:5" x14ac:dyDescent="0.3">
      <c r="B20"/>
    </row>
  </sheetData>
  <mergeCells count="2">
    <mergeCell ref="A16:H16"/>
    <mergeCell ref="A1:H1"/>
  </mergeCells>
  <pageMargins left="1.1023622047244095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22" workbookViewId="0">
      <selection activeCell="A44" sqref="A44"/>
    </sheetView>
  </sheetViews>
  <sheetFormatPr baseColWidth="10" defaultColWidth="28.44140625" defaultRowHeight="15" customHeight="1" x14ac:dyDescent="0.3"/>
  <cols>
    <col min="1" max="1" width="34.6640625" style="11" bestFit="1" customWidth="1"/>
    <col min="2" max="2" width="28.44140625" style="11"/>
    <col min="3" max="3" width="28.44140625" style="15"/>
    <col min="4" max="16384" width="28.44140625" style="11"/>
  </cols>
  <sheetData>
    <row r="1" spans="1:4" ht="15" customHeight="1" x14ac:dyDescent="0.3">
      <c r="A1" s="12" t="s">
        <v>22</v>
      </c>
      <c r="B1" s="13">
        <v>211476358.46000001</v>
      </c>
      <c r="C1" s="17">
        <f>B1/$B$10</f>
        <v>0.65884848560428311</v>
      </c>
    </row>
    <row r="2" spans="1:4" ht="15" customHeight="1" x14ac:dyDescent="0.3">
      <c r="A2" s="12" t="s">
        <v>23</v>
      </c>
      <c r="B2" s="18">
        <v>32525132.07</v>
      </c>
      <c r="C2" s="17">
        <f t="shared" ref="C2:C8" si="0">B2/$B$10</f>
        <v>0.10133110937056374</v>
      </c>
      <c r="D2" s="15">
        <f>SUM(C1:C2)</f>
        <v>0.76017959497484688</v>
      </c>
    </row>
    <row r="3" spans="1:4" ht="15" customHeight="1" x14ac:dyDescent="0.3">
      <c r="A3" s="12" t="s">
        <v>24</v>
      </c>
      <c r="B3" s="18">
        <v>591082.4</v>
      </c>
      <c r="C3" s="15">
        <f t="shared" si="0"/>
        <v>1.841500141875221E-3</v>
      </c>
    </row>
    <row r="4" spans="1:4" ht="15" customHeight="1" x14ac:dyDescent="0.3">
      <c r="A4" s="12" t="s">
        <v>25</v>
      </c>
      <c r="B4" s="18">
        <v>11261141.720000001</v>
      </c>
      <c r="C4" s="17">
        <f t="shared" si="0"/>
        <v>3.5083761714199191E-2</v>
      </c>
    </row>
    <row r="5" spans="1:4" ht="15" customHeight="1" x14ac:dyDescent="0.3">
      <c r="A5" s="12" t="s">
        <v>26</v>
      </c>
      <c r="B5" s="18">
        <v>59450630.07</v>
      </c>
      <c r="C5" s="17">
        <f t="shared" si="0"/>
        <v>0.18521672055956373</v>
      </c>
    </row>
    <row r="6" spans="1:4" ht="15" customHeight="1" x14ac:dyDescent="0.3">
      <c r="A6" s="12" t="s">
        <v>27</v>
      </c>
      <c r="B6" s="18">
        <v>352360.4</v>
      </c>
      <c r="C6" s="15">
        <f t="shared" si="0"/>
        <v>1.0977686471314485E-3</v>
      </c>
    </row>
    <row r="7" spans="1:4" ht="15" customHeight="1" x14ac:dyDescent="0.3">
      <c r="A7" s="12" t="s">
        <v>28</v>
      </c>
      <c r="B7" s="18">
        <v>30600</v>
      </c>
      <c r="C7" s="15">
        <f t="shared" si="0"/>
        <v>9.533341602013825E-5</v>
      </c>
    </row>
    <row r="8" spans="1:4" ht="15" customHeight="1" x14ac:dyDescent="0.3">
      <c r="A8" s="12" t="s">
        <v>29</v>
      </c>
      <c r="B8" s="18">
        <v>5291437.46</v>
      </c>
      <c r="C8" s="17">
        <f t="shared" si="0"/>
        <v>1.6485320546363518E-2</v>
      </c>
    </row>
    <row r="9" spans="1:4" ht="15" customHeight="1" x14ac:dyDescent="0.3">
      <c r="B9" s="14"/>
    </row>
    <row r="10" spans="1:4" ht="15" customHeight="1" x14ac:dyDescent="0.3">
      <c r="B10" s="14">
        <f>SUM(B1:B9)</f>
        <v>320978742.57999998</v>
      </c>
      <c r="C10" s="14">
        <f>SUM(C1:C9)</f>
        <v>1.0000000000000002</v>
      </c>
    </row>
    <row r="44" spans="1:2" ht="15" customHeight="1" x14ac:dyDescent="0.3">
      <c r="A44" s="12" t="s">
        <v>22</v>
      </c>
      <c r="B44" s="13">
        <v>211476358.46000001</v>
      </c>
    </row>
    <row r="45" spans="1:2" ht="15" customHeight="1" x14ac:dyDescent="0.3">
      <c r="A45" s="12" t="s">
        <v>23</v>
      </c>
      <c r="B45" s="18">
        <v>32525132.07</v>
      </c>
    </row>
    <row r="46" spans="1:2" ht="15" customHeight="1" x14ac:dyDescent="0.3">
      <c r="A46" s="12" t="s">
        <v>24</v>
      </c>
      <c r="B46" s="18">
        <v>591082.4</v>
      </c>
    </row>
    <row r="47" spans="1:2" ht="15" customHeight="1" x14ac:dyDescent="0.3">
      <c r="A47" s="12" t="s">
        <v>25</v>
      </c>
      <c r="B47" s="18">
        <v>11261141.720000001</v>
      </c>
    </row>
    <row r="48" spans="1:2" ht="15" customHeight="1" x14ac:dyDescent="0.3">
      <c r="A48" s="12" t="s">
        <v>26</v>
      </c>
      <c r="B48" s="18">
        <v>59450630.07</v>
      </c>
    </row>
    <row r="49" spans="1:2" ht="15" customHeight="1" x14ac:dyDescent="0.3">
      <c r="A49" s="12" t="s">
        <v>27</v>
      </c>
      <c r="B49" s="18">
        <v>352360.4</v>
      </c>
    </row>
    <row r="50" spans="1:2" ht="15" customHeight="1" x14ac:dyDescent="0.3">
      <c r="A50" s="12" t="s">
        <v>28</v>
      </c>
      <c r="B50" s="18">
        <v>30600</v>
      </c>
    </row>
    <row r="51" spans="1:2" ht="15" customHeight="1" x14ac:dyDescent="0.3">
      <c r="A51" s="12" t="s">
        <v>29</v>
      </c>
      <c r="B51" s="18">
        <v>5291437.46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D1" sqref="D1"/>
    </sheetView>
  </sheetViews>
  <sheetFormatPr baseColWidth="10" defaultRowHeight="14.4" x14ac:dyDescent="0.3"/>
  <cols>
    <col min="2" max="2" width="13.6640625" bestFit="1" customWidth="1"/>
  </cols>
  <sheetData>
    <row r="1" spans="1:4" ht="28.8" x14ac:dyDescent="0.3">
      <c r="A1" s="12" t="s">
        <v>14</v>
      </c>
      <c r="B1" s="13">
        <v>206615194.5</v>
      </c>
      <c r="C1">
        <f>B1/$B$9*100</f>
        <v>63.849759293812767</v>
      </c>
      <c r="D1">
        <f>C1+C2</f>
        <v>74.871676931767496</v>
      </c>
    </row>
    <row r="2" spans="1:4" ht="57.6" x14ac:dyDescent="0.3">
      <c r="A2" s="12" t="s">
        <v>15</v>
      </c>
      <c r="B2" s="13">
        <v>35666472.07</v>
      </c>
      <c r="C2">
        <f t="shared" ref="C2:C8" si="0">B2/$B$9*100</f>
        <v>11.021917637954726</v>
      </c>
    </row>
    <row r="3" spans="1:4" ht="28.8" x14ac:dyDescent="0.3">
      <c r="A3" s="12" t="s">
        <v>16</v>
      </c>
      <c r="B3" s="13">
        <v>1195465.72</v>
      </c>
      <c r="C3">
        <f t="shared" si="0"/>
        <v>0.3694316802339751</v>
      </c>
    </row>
    <row r="4" spans="1:4" ht="43.2" x14ac:dyDescent="0.3">
      <c r="A4" s="12" t="s">
        <v>17</v>
      </c>
      <c r="B4" s="13">
        <v>13479745.9</v>
      </c>
      <c r="C4">
        <f t="shared" si="0"/>
        <v>4.1656110197488871</v>
      </c>
    </row>
    <row r="5" spans="1:4" ht="43.2" x14ac:dyDescent="0.3">
      <c r="A5" s="12" t="s">
        <v>18</v>
      </c>
      <c r="B5" s="13">
        <v>61037567.130000003</v>
      </c>
      <c r="C5">
        <f t="shared" si="0"/>
        <v>18.862281540143162</v>
      </c>
    </row>
    <row r="6" spans="1:4" ht="43.2" x14ac:dyDescent="0.3">
      <c r="A6" s="12" t="s">
        <v>19</v>
      </c>
      <c r="B6" s="13">
        <v>186778.57</v>
      </c>
      <c r="C6">
        <f t="shared" si="0"/>
        <v>5.7719698517828801E-2</v>
      </c>
    </row>
    <row r="7" spans="1:4" ht="28.8" x14ac:dyDescent="0.3">
      <c r="A7" s="12" t="s">
        <v>20</v>
      </c>
      <c r="B7" s="13">
        <v>41400</v>
      </c>
      <c r="C7">
        <f t="shared" si="0"/>
        <v>1.2793734948490676E-2</v>
      </c>
    </row>
    <row r="8" spans="1:4" ht="28.8" x14ac:dyDescent="0.3">
      <c r="A8" s="12" t="s">
        <v>21</v>
      </c>
      <c r="B8" s="13">
        <v>5373262.4299999997</v>
      </c>
      <c r="C8">
        <f t="shared" si="0"/>
        <v>1.6604853946401674</v>
      </c>
    </row>
    <row r="9" spans="1:4" x14ac:dyDescent="0.3">
      <c r="B9" s="10">
        <f>SUM(B1:B8)</f>
        <v>323595886.31999999</v>
      </c>
      <c r="C9">
        <f>SUM(C1:C8)</f>
        <v>99.999999999999986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grafico</vt:lpstr>
      <vt:lpstr>Hoja2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2017-08-21T07:17:58Z</dcterms:created>
  <dcterms:modified xsi:type="dcterms:W3CDTF">2022-10-24T15:39:08Z</dcterms:modified>
</cp:coreProperties>
</file>