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8_{C8280C11-A6FF-4042-B50E-A9E4BF3BBF8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uadro 2021" sheetId="7" r:id="rId1"/>
    <sheet name="cuadro 2020" sheetId="5" r:id="rId2"/>
    <sheet name="cuadro 2019" sheetId="3" r:id="rId3"/>
    <sheet name="cuadro 2018" sheetId="4" r:id="rId4"/>
    <sheet name="cuadro 2017" sheetId="2" r:id="rId5"/>
    <sheet name="cuadro 2016" sheetId="1" r:id="rId6"/>
  </sheets>
  <calcPr calcId="191029"/>
</workbook>
</file>

<file path=xl/calcChain.xml><?xml version="1.0" encoding="utf-8"?>
<calcChain xmlns="http://schemas.openxmlformats.org/spreadsheetml/2006/main">
  <c r="C19" i="7" l="1"/>
  <c r="B19" i="7"/>
  <c r="D18" i="7"/>
  <c r="D17" i="7"/>
  <c r="D16" i="7"/>
  <c r="D15" i="7"/>
  <c r="D14" i="7"/>
  <c r="D13" i="7"/>
  <c r="D12" i="7"/>
  <c r="C9" i="7"/>
  <c r="B9" i="7"/>
  <c r="D8" i="7"/>
  <c r="D7" i="7"/>
  <c r="D6" i="7"/>
  <c r="D5" i="7"/>
  <c r="D4" i="7"/>
  <c r="D3" i="7"/>
  <c r="D2" i="7"/>
  <c r="D9" i="7" s="1"/>
  <c r="D19" i="7" l="1"/>
  <c r="D21" i="4" l="1"/>
  <c r="B21" i="4"/>
  <c r="C19" i="3" l="1"/>
  <c r="B19" i="3"/>
  <c r="B19" i="5" l="1"/>
  <c r="C19" i="5"/>
  <c r="D19" i="5" l="1"/>
  <c r="D18" i="5"/>
  <c r="D17" i="5"/>
  <c r="D16" i="5"/>
  <c r="D15" i="5"/>
  <c r="D14" i="5"/>
  <c r="D13" i="5"/>
  <c r="D12" i="5"/>
  <c r="C9" i="5"/>
  <c r="B9" i="5"/>
  <c r="D8" i="5"/>
  <c r="D7" i="5"/>
  <c r="D6" i="5"/>
  <c r="D5" i="5"/>
  <c r="D4" i="5"/>
  <c r="D3" i="5"/>
  <c r="D2" i="5"/>
  <c r="D9" i="5" l="1"/>
  <c r="D20" i="4"/>
  <c r="D19" i="4"/>
  <c r="D18" i="4"/>
  <c r="D17" i="4"/>
  <c r="D16" i="4"/>
  <c r="D15" i="4"/>
  <c r="D14" i="4"/>
  <c r="D13" i="4"/>
  <c r="C10" i="4"/>
  <c r="B10" i="4"/>
  <c r="D9" i="4"/>
  <c r="D8" i="4"/>
  <c r="D7" i="4"/>
  <c r="D6" i="4"/>
  <c r="D5" i="4"/>
  <c r="D4" i="4"/>
  <c r="D3" i="4"/>
  <c r="D2" i="4"/>
  <c r="D10" i="4" l="1"/>
  <c r="C9" i="3"/>
  <c r="B9" i="3"/>
  <c r="D18" i="3" l="1"/>
  <c r="D17" i="3"/>
  <c r="D16" i="3"/>
  <c r="D15" i="3"/>
  <c r="D14" i="3"/>
  <c r="D13" i="3"/>
  <c r="D12" i="3"/>
  <c r="D8" i="3"/>
  <c r="D7" i="3"/>
  <c r="D6" i="3"/>
  <c r="D5" i="3"/>
  <c r="D4" i="3"/>
  <c r="D3" i="3"/>
  <c r="D2" i="3"/>
  <c r="D9" i="3" l="1"/>
  <c r="D19" i="3"/>
  <c r="B24" i="2"/>
  <c r="E16" i="2" s="1"/>
  <c r="C10" i="2"/>
  <c r="B10" i="2"/>
  <c r="D3" i="2"/>
  <c r="D4" i="2"/>
  <c r="D5" i="2"/>
  <c r="D6" i="2"/>
  <c r="D7" i="2"/>
  <c r="D8" i="2"/>
  <c r="D9" i="2"/>
  <c r="D2" i="2"/>
  <c r="D17" i="2"/>
  <c r="D18" i="2"/>
  <c r="D19" i="2"/>
  <c r="D20" i="2"/>
  <c r="D21" i="2"/>
  <c r="D22" i="2"/>
  <c r="D23" i="2"/>
  <c r="D16" i="2"/>
  <c r="C24" i="2"/>
  <c r="D24" i="2" l="1"/>
  <c r="D10" i="2"/>
</calcChain>
</file>

<file path=xl/sharedStrings.xml><?xml version="1.0" encoding="utf-8"?>
<sst xmlns="http://schemas.openxmlformats.org/spreadsheetml/2006/main" count="150" uniqueCount="22">
  <si>
    <t>DESCRIPCIÓN PRÉSTAMO</t>
  </si>
  <si>
    <t>IMPORTE A LARGO PLAZO</t>
  </si>
  <si>
    <t>IMPORTE A CORTO PLAZO</t>
  </si>
  <si>
    <t>TOTAL DEUDA        31-12-2016</t>
  </si>
  <si>
    <t>PROYECTO BLUE BRAIN</t>
  </si>
  <si>
    <t xml:space="preserve">PLAN DE PROVEEDORES CAM </t>
  </si>
  <si>
    <t>PARQUES CCOS Y TECN: Fomento Parques, Acteparq e Innplanta</t>
  </si>
  <si>
    <t>CEI MONCLOA (2010 y 2011)</t>
  </si>
  <si>
    <t>CEI MONTEGANCEDO (2010 y 2011)</t>
  </si>
  <si>
    <t>PRESTAMOS MICINN</t>
  </si>
  <si>
    <t>OTROS PTMOS INVESTIGACIÓN</t>
  </si>
  <si>
    <t>PTMOS OTT MATERIAL INVEST.2014, 2015 Y 2016</t>
  </si>
  <si>
    <t>TOTAL</t>
  </si>
  <si>
    <t xml:space="preserve">         CUENTA            171 Y 521   (DEUDA)</t>
  </si>
  <si>
    <t xml:space="preserve">         CUENTA                      132                 (SUBV. INTER.)</t>
  </si>
  <si>
    <t>TOTAL CONTABILIDAD FINANCIERA</t>
  </si>
  <si>
    <t>TOTAL DEUDA        31-12-2017</t>
  </si>
  <si>
    <t xml:space="preserve">         CUENTA              171 Y 521              (DEUDA)</t>
  </si>
  <si>
    <t>TOTAL DEUDA        31-12-2018</t>
  </si>
  <si>
    <t>TOTAL DEUDA        31-12-2019</t>
  </si>
  <si>
    <t>TOTAL DEUDA        31-12-2020</t>
  </si>
  <si>
    <t>TOTAL DEUDA        31-12-2021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</si>
</sst>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\ _€_-;\-* #,##0\ _€_-;_-* &quot;-&quot;\ _€_-;_-@_-"/>
    <numFmt numFmtId="43" formatCode="_-* #,##0.00\ _€_-;\-* #,##0.00\ _€_-;_-* &quot;-&quot;??\ _€_-;_-@_-"/>
    <numFmt numFmtId="164" formatCode="\$#,##0.00;[Red]\-\$#,##0.00"/>
    <numFmt numFmtId="165" formatCode="_-* #,##0\ _D_M_-;\-* #,##0\ _D_M_-;_-* &quot;-&quot;\ _D_M_-;_-@_-"/>
    <numFmt numFmtId="166" formatCode="_-* #,##0.00\ _D_M_-;\-* #,##0.00\ _D_M_-;_-* &quot;-&quot;??\ _D_M_-;_-@_-"/>
    <numFmt numFmtId="167" formatCode="_(&quot;€&quot;* #,##0.00_);_(&quot;€&quot;* \(#,##0.00\);_(&quot;€&quot;* &quot;-&quot;??_);_(@_)"/>
    <numFmt numFmtId="168" formatCode="_-* #,##0.00\ [$€-1]_-;\-* #,##0.00\ [$€-1]_-;_-* &quot;-&quot;??\ [$€-1]_-"/>
    <numFmt numFmtId="169" formatCode="_-* #,##0.00\ [$€]_-;\-* #,##0.00\ [$€]_-;_-* &quot;-&quot;??\ [$€]_-;_-@_-"/>
    <numFmt numFmtId="170" formatCode="_-* #,##0\ _p_t_a_-;\-* #,##0\ _p_t_a_-;_-* &quot;-&quot;\ _p_t_a_-;_-@_-"/>
    <numFmt numFmtId="171" formatCode="_(* #,##0.00_);_(* \(#,##0.00\);_(* &quot;-&quot;??_);_(@_)"/>
    <numFmt numFmtId="172" formatCode="_-* #,##0.00\ _p_t_a_-;\-* #,##0.00\ _p_t_a_-;_-* &quot;-&quot;??\ _p_t_a_-;_-@_-"/>
    <numFmt numFmtId="173" formatCode="_(&quot;R$&quot;* #,##0_);_(&quot;R$&quot;* \(#,##0\);_(&quot;R$&quot;* &quot;-&quot;_);_(@_)"/>
    <numFmt numFmtId="174" formatCode="_(&quot;R$&quot;* #,##0.00_);_(&quot;R$&quot;* \(#,##0.00\);_(&quot;R$&quot;* &quot;-&quot;??_);_(@_)"/>
    <numFmt numFmtId="175" formatCode="#,##0.00&quot; F&quot;;[Red]\-#,##0.00&quot; F&quot;"/>
    <numFmt numFmtId="176" formatCode="0.00_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color indexed="18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9"/>
      <color indexed="12"/>
      <name val="Helv"/>
    </font>
    <font>
      <sz val="10"/>
      <name val="Geneva"/>
    </font>
    <font>
      <b/>
      <sz val="11"/>
      <name val="Helv"/>
    </font>
    <font>
      <sz val="11"/>
      <color indexed="60"/>
      <name val="Calibri"/>
      <family val="2"/>
    </font>
    <font>
      <b/>
      <i/>
      <sz val="16"/>
      <name val="Helv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Tahoma"/>
      <family val="2"/>
    </font>
    <font>
      <sz val="10"/>
      <name val="FuturaA Bk BT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BE0E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7F3F4"/>
        <bgColor indexed="64"/>
      </patternFill>
    </fill>
    <fill>
      <patternFill patternType="solid">
        <fgColor rgb="FFF3F9F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2">
    <xf numFmtId="0" fontId="0" fillId="0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6" borderId="0" applyNumberFormat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27" borderId="4" applyNumberFormat="0" applyAlignment="0" applyProtection="0"/>
    <xf numFmtId="0" fontId="10" fillId="27" borderId="4" applyNumberFormat="0" applyAlignment="0" applyProtection="0"/>
    <xf numFmtId="0" fontId="10" fillId="27" borderId="4" applyNumberFormat="0" applyAlignment="0" applyProtection="0"/>
    <xf numFmtId="0" fontId="11" fillId="0" borderId="0"/>
    <xf numFmtId="0" fontId="12" fillId="28" borderId="5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0" applyNumberFormat="0"/>
    <xf numFmtId="0" fontId="12" fillId="28" borderId="5" applyNumberFormat="0" applyAlignment="0" applyProtection="0"/>
    <xf numFmtId="0" fontId="6" fillId="29" borderId="7" applyNumberFormat="0" applyFont="0" applyAlignment="0" applyProtection="0"/>
    <xf numFmtId="0" fontId="6" fillId="29" borderId="7" applyNumberFormat="0" applyFont="0" applyAlignment="0" applyProtection="0"/>
    <xf numFmtId="164" fontId="15" fillId="0" borderId="0">
      <alignment horizontal="center"/>
    </xf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6" fillId="0" borderId="8" applyNumberFormat="0" applyFont="0" applyAlignment="0">
      <alignment horizontal="left"/>
    </xf>
    <xf numFmtId="0" fontId="17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6" borderId="0" applyNumberFormat="0" applyBorder="0" applyAlignment="0" applyProtection="0"/>
    <xf numFmtId="0" fontId="18" fillId="14" borderId="4" applyNumberFormat="0" applyAlignment="0" applyProtection="0"/>
    <xf numFmtId="0" fontId="18" fillId="14" borderId="4" applyNumberFormat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9" fillId="11" borderId="0" applyNumberFormat="0" applyBorder="0" applyAlignment="0" applyProtection="0"/>
    <xf numFmtId="38" fontId="21" fillId="30" borderId="0" applyNumberFormat="0" applyBorder="0" applyAlignment="0" applyProtection="0"/>
    <xf numFmtId="0" fontId="22" fillId="0" borderId="0">
      <alignment horizontal="left"/>
    </xf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8" fillId="10" borderId="0" applyNumberFormat="0" applyBorder="0" applyAlignment="0" applyProtection="0"/>
    <xf numFmtId="0" fontId="18" fillId="14" borderId="4" applyNumberFormat="0" applyAlignment="0" applyProtection="0"/>
    <xf numFmtId="10" fontId="21" fillId="30" borderId="12" applyNumberFormat="0" applyBorder="0" applyAlignment="0" applyProtection="0"/>
    <xf numFmtId="0" fontId="8" fillId="10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41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29" fillId="0" borderId="13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176" fontId="31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19" fillId="0" borderId="0"/>
    <xf numFmtId="0" fontId="19" fillId="0" borderId="0"/>
    <xf numFmtId="0" fontId="1" fillId="0" borderId="0"/>
    <xf numFmtId="0" fontId="6" fillId="0" borderId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4" fillId="2" borderId="1" applyNumberFormat="0" applyFont="0" applyAlignment="0" applyProtection="0"/>
    <xf numFmtId="0" fontId="6" fillId="29" borderId="7" applyNumberFormat="0" applyFont="0" applyAlignment="0" applyProtection="0"/>
    <xf numFmtId="0" fontId="1" fillId="2" borderId="1" applyNumberFormat="0" applyFont="0" applyAlignment="0" applyProtection="0"/>
    <xf numFmtId="0" fontId="6" fillId="29" borderId="7" applyNumberFormat="0" applyFont="0" applyAlignment="0" applyProtection="0"/>
    <xf numFmtId="0" fontId="6" fillId="29" borderId="7" applyNumberFormat="0" applyFont="0" applyAlignment="0" applyProtection="0"/>
    <xf numFmtId="0" fontId="33" fillId="27" borderId="14" applyNumberFormat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3" fillId="27" borderId="14" applyNumberFormat="0" applyAlignment="0" applyProtection="0"/>
    <xf numFmtId="0" fontId="9" fillId="11" borderId="0" applyNumberFormat="0" applyBorder="0" applyAlignment="0" applyProtection="0"/>
    <xf numFmtId="17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33" fillId="27" borderId="14" applyNumberFormat="0" applyAlignment="0" applyProtection="0"/>
    <xf numFmtId="0" fontId="35" fillId="0" borderId="0"/>
    <xf numFmtId="0" fontId="29" fillId="0" borderId="0"/>
    <xf numFmtId="0" fontId="2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17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12" fillId="28" borderId="5" applyNumberFormat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2" fillId="3" borderId="2" xfId="0" applyFont="1" applyFill="1" applyBorder="1" applyAlignment="1">
      <alignment horizontal="left" vertical="center" wrapText="1" readingOrder="1"/>
    </xf>
    <xf numFmtId="4" fontId="2" fillId="3" borderId="2" xfId="0" applyNumberFormat="1" applyFont="1" applyFill="1" applyBorder="1" applyAlignment="1">
      <alignment horizontal="center" vertical="center" wrapText="1" readingOrder="1"/>
    </xf>
    <xf numFmtId="0" fontId="3" fillId="4" borderId="0" xfId="0" applyFont="1" applyFill="1" applyBorder="1"/>
    <xf numFmtId="0" fontId="3" fillId="5" borderId="2" xfId="0" applyFont="1" applyFill="1" applyBorder="1" applyAlignment="1">
      <alignment horizontal="left" vertical="center" wrapText="1" readingOrder="1"/>
    </xf>
    <xf numFmtId="4" fontId="3" fillId="5" borderId="2" xfId="0" applyNumberFormat="1" applyFont="1" applyFill="1" applyBorder="1" applyAlignment="1">
      <alignment horizontal="center" vertical="center" wrapText="1" readingOrder="1"/>
    </xf>
    <xf numFmtId="0" fontId="3" fillId="6" borderId="2" xfId="0" applyFont="1" applyFill="1" applyBorder="1" applyAlignment="1">
      <alignment horizontal="left" vertical="center" wrapText="1" readingOrder="1"/>
    </xf>
    <xf numFmtId="4" fontId="3" fillId="6" borderId="2" xfId="0" applyNumberFormat="1" applyFont="1" applyFill="1" applyBorder="1" applyAlignment="1">
      <alignment horizontal="center" vertical="center" wrapText="1" readingOrder="1"/>
    </xf>
    <xf numFmtId="0" fontId="3" fillId="6" borderId="2" xfId="0" applyFont="1" applyFill="1" applyBorder="1" applyAlignment="1">
      <alignment horizontal="left" vertical="center" readingOrder="1"/>
    </xf>
    <xf numFmtId="0" fontId="3" fillId="7" borderId="2" xfId="0" applyFont="1" applyFill="1" applyBorder="1" applyAlignment="1">
      <alignment horizontal="left" vertical="center" wrapText="1" readingOrder="1"/>
    </xf>
    <xf numFmtId="4" fontId="3" fillId="7" borderId="2" xfId="0" applyNumberFormat="1" applyFont="1" applyFill="1" applyBorder="1" applyAlignment="1">
      <alignment horizontal="center" vertical="center" wrapText="1" readingOrder="1"/>
    </xf>
    <xf numFmtId="0" fontId="3" fillId="4" borderId="0" xfId="0" applyFont="1" applyFill="1" applyBorder="1" applyAlignment="1">
      <alignment horizontal="left" readingOrder="1"/>
    </xf>
    <xf numFmtId="4" fontId="3" fillId="4" borderId="0" xfId="0" applyNumberFormat="1" applyFont="1" applyFill="1" applyBorder="1"/>
    <xf numFmtId="0" fontId="2" fillId="8" borderId="3" xfId="0" applyFont="1" applyFill="1" applyBorder="1" applyAlignment="1">
      <alignment horizontal="left" vertical="center" wrapText="1" readingOrder="1"/>
    </xf>
    <xf numFmtId="4" fontId="2" fillId="8" borderId="3" xfId="0" applyNumberFormat="1" applyFont="1" applyFill="1" applyBorder="1" applyAlignment="1">
      <alignment horizontal="center" vertical="center" wrapText="1" readingOrder="1"/>
    </xf>
    <xf numFmtId="0" fontId="3" fillId="5" borderId="3" xfId="0" applyFont="1" applyFill="1" applyBorder="1" applyAlignment="1">
      <alignment horizontal="left" vertical="center" wrapText="1" readingOrder="1"/>
    </xf>
    <xf numFmtId="4" fontId="3" fillId="5" borderId="3" xfId="0" applyNumberFormat="1" applyFont="1" applyFill="1" applyBorder="1" applyAlignment="1">
      <alignment horizontal="right" vertical="center" wrapText="1" readingOrder="1"/>
    </xf>
    <xf numFmtId="0" fontId="3" fillId="6" borderId="3" xfId="0" applyFont="1" applyFill="1" applyBorder="1" applyAlignment="1">
      <alignment horizontal="left" vertical="center" wrapText="1" readingOrder="1"/>
    </xf>
    <xf numFmtId="4" fontId="3" fillId="6" borderId="3" xfId="0" applyNumberFormat="1" applyFont="1" applyFill="1" applyBorder="1" applyAlignment="1">
      <alignment horizontal="right" vertical="center" wrapText="1" readingOrder="1"/>
    </xf>
    <xf numFmtId="0" fontId="3" fillId="6" borderId="3" xfId="0" applyFont="1" applyFill="1" applyBorder="1" applyAlignment="1">
      <alignment horizontal="left" vertical="center" readingOrder="1"/>
    </xf>
    <xf numFmtId="0" fontId="3" fillId="8" borderId="3" xfId="0" applyFont="1" applyFill="1" applyBorder="1" applyAlignment="1">
      <alignment horizontal="left" vertical="center" wrapText="1" readingOrder="1"/>
    </xf>
    <xf numFmtId="4" fontId="2" fillId="8" borderId="3" xfId="0" applyNumberFormat="1" applyFont="1" applyFill="1" applyBorder="1" applyAlignment="1">
      <alignment horizontal="right" vertical="center" wrapText="1" readingOrder="1"/>
    </xf>
    <xf numFmtId="4" fontId="2" fillId="8" borderId="3" xfId="0" applyNumberFormat="1" applyFont="1" applyFill="1" applyBorder="1" applyAlignment="1">
      <alignment vertical="center" wrapText="1" readingOrder="1"/>
    </xf>
    <xf numFmtId="4" fontId="3" fillId="5" borderId="2" xfId="0" applyNumberFormat="1" applyFont="1" applyFill="1" applyBorder="1" applyAlignment="1">
      <alignment horizontal="right" vertical="center" wrapText="1" readingOrder="1"/>
    </xf>
    <xf numFmtId="4" fontId="3" fillId="6" borderId="2" xfId="0" applyNumberFormat="1" applyFont="1" applyFill="1" applyBorder="1" applyAlignment="1">
      <alignment horizontal="right" vertical="center" wrapText="1" readingOrder="1"/>
    </xf>
    <xf numFmtId="4" fontId="3" fillId="7" borderId="2" xfId="0" applyNumberFormat="1" applyFont="1" applyFill="1" applyBorder="1" applyAlignment="1">
      <alignment horizontal="right" vertical="center" wrapText="1" readingOrder="1"/>
    </xf>
    <xf numFmtId="4" fontId="3" fillId="5" borderId="3" xfId="0" applyNumberFormat="1" applyFont="1" applyFill="1" applyBorder="1" applyAlignment="1">
      <alignment vertical="center" wrapText="1" readingOrder="1"/>
    </xf>
    <xf numFmtId="4" fontId="3" fillId="6" borderId="3" xfId="0" applyNumberFormat="1" applyFont="1" applyFill="1" applyBorder="1" applyAlignment="1">
      <alignment vertical="center" wrapText="1" readingOrder="1"/>
    </xf>
    <xf numFmtId="0" fontId="38" fillId="4" borderId="0" xfId="0" applyFont="1" applyFill="1" applyBorder="1"/>
    <xf numFmtId="4" fontId="38" fillId="4" borderId="0" xfId="0" applyNumberFormat="1" applyFont="1" applyFill="1" applyBorder="1"/>
    <xf numFmtId="0" fontId="38" fillId="4" borderId="0" xfId="0" applyFont="1" applyFill="1" applyBorder="1" applyAlignment="1">
      <alignment horizontal="left" readingOrder="1"/>
    </xf>
  </cellXfs>
  <cellStyles count="302">
    <cellStyle name="20 % - Accent1" xfId="1" xr:uid="{00000000-0005-0000-0000-000000000000}"/>
    <cellStyle name="20 % - Accent1 2" xfId="2" xr:uid="{00000000-0005-0000-0000-000001000000}"/>
    <cellStyle name="20 % - Accent2" xfId="3" xr:uid="{00000000-0005-0000-0000-000002000000}"/>
    <cellStyle name="20 % - Accent2 2" xfId="4" xr:uid="{00000000-0005-0000-0000-000003000000}"/>
    <cellStyle name="20 % - Accent3" xfId="5" xr:uid="{00000000-0005-0000-0000-000004000000}"/>
    <cellStyle name="20 % - Accent3 2" xfId="6" xr:uid="{00000000-0005-0000-0000-000005000000}"/>
    <cellStyle name="20 % - Accent4" xfId="7" xr:uid="{00000000-0005-0000-0000-000006000000}"/>
    <cellStyle name="20 % - Accent4 2" xfId="8" xr:uid="{00000000-0005-0000-0000-000007000000}"/>
    <cellStyle name="20 % - Accent5" xfId="9" xr:uid="{00000000-0005-0000-0000-000008000000}"/>
    <cellStyle name="20 % - Accent5 2" xfId="10" xr:uid="{00000000-0005-0000-0000-000009000000}"/>
    <cellStyle name="20 % - Accent6" xfId="11" xr:uid="{00000000-0005-0000-0000-00000A000000}"/>
    <cellStyle name="20 % - Accent6 2" xfId="12" xr:uid="{00000000-0005-0000-0000-00000B000000}"/>
    <cellStyle name="20% - Accent1" xfId="13" xr:uid="{00000000-0005-0000-0000-00000C000000}"/>
    <cellStyle name="20% - Accent2" xfId="14" xr:uid="{00000000-0005-0000-0000-00000D000000}"/>
    <cellStyle name="20% - Accent3" xfId="15" xr:uid="{00000000-0005-0000-0000-00000E000000}"/>
    <cellStyle name="20% - Accent4" xfId="16" xr:uid="{00000000-0005-0000-0000-00000F000000}"/>
    <cellStyle name="20% - Accent5" xfId="17" xr:uid="{00000000-0005-0000-0000-000010000000}"/>
    <cellStyle name="20% - Accent6" xfId="18" xr:uid="{00000000-0005-0000-0000-000011000000}"/>
    <cellStyle name="20% - Énfasis1 2" xfId="19" xr:uid="{00000000-0005-0000-0000-000012000000}"/>
    <cellStyle name="20% - Énfasis2 2" xfId="20" xr:uid="{00000000-0005-0000-0000-000013000000}"/>
    <cellStyle name="20% - Énfasis3 2" xfId="21" xr:uid="{00000000-0005-0000-0000-000014000000}"/>
    <cellStyle name="20% - Énfasis4 2" xfId="22" xr:uid="{00000000-0005-0000-0000-000015000000}"/>
    <cellStyle name="20% - Énfasis5 2" xfId="23" xr:uid="{00000000-0005-0000-0000-000016000000}"/>
    <cellStyle name="20% - Énfasis6 2" xfId="24" xr:uid="{00000000-0005-0000-0000-000017000000}"/>
    <cellStyle name="40 % - Accent1" xfId="25" xr:uid="{00000000-0005-0000-0000-000018000000}"/>
    <cellStyle name="40 % - Accent1 2" xfId="26" xr:uid="{00000000-0005-0000-0000-000019000000}"/>
    <cellStyle name="40 % - Accent2" xfId="27" xr:uid="{00000000-0005-0000-0000-00001A000000}"/>
    <cellStyle name="40 % - Accent2 2" xfId="28" xr:uid="{00000000-0005-0000-0000-00001B000000}"/>
    <cellStyle name="40 % - Accent3" xfId="29" xr:uid="{00000000-0005-0000-0000-00001C000000}"/>
    <cellStyle name="40 % - Accent3 2" xfId="30" xr:uid="{00000000-0005-0000-0000-00001D000000}"/>
    <cellStyle name="40 % - Accent4" xfId="31" xr:uid="{00000000-0005-0000-0000-00001E000000}"/>
    <cellStyle name="40 % - Accent4 2" xfId="32" xr:uid="{00000000-0005-0000-0000-00001F000000}"/>
    <cellStyle name="40 % - Accent5" xfId="33" xr:uid="{00000000-0005-0000-0000-000020000000}"/>
    <cellStyle name="40 % - Accent5 2" xfId="34" xr:uid="{00000000-0005-0000-0000-000021000000}"/>
    <cellStyle name="40 % - Accent6" xfId="35" xr:uid="{00000000-0005-0000-0000-000022000000}"/>
    <cellStyle name="40 % - Accent6 2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Énfasis1 2" xfId="43" xr:uid="{00000000-0005-0000-0000-00002A000000}"/>
    <cellStyle name="40% - Énfasis2 2" xfId="44" xr:uid="{00000000-0005-0000-0000-00002B000000}"/>
    <cellStyle name="40% - Énfasis3 2" xfId="45" xr:uid="{00000000-0005-0000-0000-00002C000000}"/>
    <cellStyle name="40% - Énfasis4 2" xfId="46" xr:uid="{00000000-0005-0000-0000-00002D000000}"/>
    <cellStyle name="40% - Énfasis5 2" xfId="47" xr:uid="{00000000-0005-0000-0000-00002E000000}"/>
    <cellStyle name="40% - Énfasis6 2" xfId="48" xr:uid="{00000000-0005-0000-0000-00002F000000}"/>
    <cellStyle name="60 % - Accent1" xfId="49" xr:uid="{00000000-0005-0000-0000-000030000000}"/>
    <cellStyle name="60 % - Accent2" xfId="50" xr:uid="{00000000-0005-0000-0000-000031000000}"/>
    <cellStyle name="60 % - Accent3" xfId="51" xr:uid="{00000000-0005-0000-0000-000032000000}"/>
    <cellStyle name="60 % - Accent4" xfId="52" xr:uid="{00000000-0005-0000-0000-000033000000}"/>
    <cellStyle name="60 % - Accent5" xfId="53" xr:uid="{00000000-0005-0000-0000-000034000000}"/>
    <cellStyle name="60 % - Accent6" xfId="54" xr:uid="{00000000-0005-0000-0000-000035000000}"/>
    <cellStyle name="60% - Accent1" xfId="55" xr:uid="{00000000-0005-0000-0000-000036000000}"/>
    <cellStyle name="60% - Accent2" xfId="56" xr:uid="{00000000-0005-0000-0000-000037000000}"/>
    <cellStyle name="60% - Accent3" xfId="57" xr:uid="{00000000-0005-0000-0000-000038000000}"/>
    <cellStyle name="60% - Accent4" xfId="58" xr:uid="{00000000-0005-0000-0000-000039000000}"/>
    <cellStyle name="60% - Accent5" xfId="59" xr:uid="{00000000-0005-0000-0000-00003A000000}"/>
    <cellStyle name="60% - Accent6" xfId="60" xr:uid="{00000000-0005-0000-0000-00003B000000}"/>
    <cellStyle name="60% - Énfasis1 2" xfId="61" xr:uid="{00000000-0005-0000-0000-00003C000000}"/>
    <cellStyle name="60% - Énfasis2 2" xfId="62" xr:uid="{00000000-0005-0000-0000-00003D000000}"/>
    <cellStyle name="60% - Énfasis3 2" xfId="63" xr:uid="{00000000-0005-0000-0000-00003E000000}"/>
    <cellStyle name="60% - Énfasis4 2" xfId="64" xr:uid="{00000000-0005-0000-0000-00003F000000}"/>
    <cellStyle name="60% - Énfasis5 2" xfId="65" xr:uid="{00000000-0005-0000-0000-000040000000}"/>
    <cellStyle name="60% - Énfasis6 2" xfId="66" xr:uid="{00000000-0005-0000-0000-000041000000}"/>
    <cellStyle name="Accent1" xfId="67" xr:uid="{00000000-0005-0000-0000-000042000000}"/>
    <cellStyle name="Accent2" xfId="68" xr:uid="{00000000-0005-0000-0000-000043000000}"/>
    <cellStyle name="Accent3" xfId="69" xr:uid="{00000000-0005-0000-0000-000044000000}"/>
    <cellStyle name="Accent4" xfId="70" xr:uid="{00000000-0005-0000-0000-000045000000}"/>
    <cellStyle name="Accent5" xfId="71" xr:uid="{00000000-0005-0000-0000-000046000000}"/>
    <cellStyle name="Accent6" xfId="72" xr:uid="{00000000-0005-0000-0000-000047000000}"/>
    <cellStyle name="AutoFormat-Optionen" xfId="73" xr:uid="{00000000-0005-0000-0000-000048000000}"/>
    <cellStyle name="Avertissement" xfId="74" xr:uid="{00000000-0005-0000-0000-000049000000}"/>
    <cellStyle name="Bad" xfId="75" xr:uid="{00000000-0005-0000-0000-00004A000000}"/>
    <cellStyle name="Buena 2" xfId="76" xr:uid="{00000000-0005-0000-0000-00004B000000}"/>
    <cellStyle name="Calcul" xfId="77" xr:uid="{00000000-0005-0000-0000-00004C000000}"/>
    <cellStyle name="Calculation" xfId="78" xr:uid="{00000000-0005-0000-0000-00004D000000}"/>
    <cellStyle name="Cálculo 2" xfId="79" xr:uid="{00000000-0005-0000-0000-00004E000000}"/>
    <cellStyle name="category" xfId="80" xr:uid="{00000000-0005-0000-0000-00004F000000}"/>
    <cellStyle name="Celda de comprobación 2" xfId="81" xr:uid="{00000000-0005-0000-0000-000050000000}"/>
    <cellStyle name="Celda vinculada 2" xfId="82" xr:uid="{00000000-0005-0000-0000-000051000000}"/>
    <cellStyle name="Cellule liée" xfId="83" xr:uid="{00000000-0005-0000-0000-000052000000}"/>
    <cellStyle name="charte" xfId="84" xr:uid="{00000000-0005-0000-0000-000053000000}"/>
    <cellStyle name="Check Cell" xfId="85" xr:uid="{00000000-0005-0000-0000-000054000000}"/>
    <cellStyle name="Commentaire" xfId="86" xr:uid="{00000000-0005-0000-0000-000055000000}"/>
    <cellStyle name="Commentaire 2" xfId="87" xr:uid="{00000000-0005-0000-0000-000056000000}"/>
    <cellStyle name="Currency $" xfId="88" xr:uid="{00000000-0005-0000-0000-000057000000}"/>
    <cellStyle name="Dezimal [0]_Kost 0102 nach GL" xfId="89" xr:uid="{00000000-0005-0000-0000-000058000000}"/>
    <cellStyle name="Dezimal_Kost 0102 nach GL" xfId="90" xr:uid="{00000000-0005-0000-0000-000059000000}"/>
    <cellStyle name="Emilie" xfId="91" xr:uid="{00000000-0005-0000-0000-00005A000000}"/>
    <cellStyle name="Encabezado 4 2" xfId="92" xr:uid="{00000000-0005-0000-0000-00005B000000}"/>
    <cellStyle name="Énfasis1 2" xfId="93" xr:uid="{00000000-0005-0000-0000-00005C000000}"/>
    <cellStyle name="Énfasis2 2" xfId="94" xr:uid="{00000000-0005-0000-0000-00005D000000}"/>
    <cellStyle name="Énfasis3 2" xfId="95" xr:uid="{00000000-0005-0000-0000-00005E000000}"/>
    <cellStyle name="Énfasis4 2" xfId="96" xr:uid="{00000000-0005-0000-0000-00005F000000}"/>
    <cellStyle name="Énfasis5 2" xfId="97" xr:uid="{00000000-0005-0000-0000-000060000000}"/>
    <cellStyle name="Énfasis6 2" xfId="98" xr:uid="{00000000-0005-0000-0000-000061000000}"/>
    <cellStyle name="Entrada 2" xfId="99" xr:uid="{00000000-0005-0000-0000-000062000000}"/>
    <cellStyle name="Entrée" xfId="100" xr:uid="{00000000-0005-0000-0000-000063000000}"/>
    <cellStyle name="Estilo 1" xfId="101" xr:uid="{00000000-0005-0000-0000-000064000000}"/>
    <cellStyle name="Estilo 1 2" xfId="102" xr:uid="{00000000-0005-0000-0000-000065000000}"/>
    <cellStyle name="Estilo 1 3" xfId="103" xr:uid="{00000000-0005-0000-0000-000066000000}"/>
    <cellStyle name="Estilo 1 3 2" xfId="104" xr:uid="{00000000-0005-0000-0000-000067000000}"/>
    <cellStyle name="Euro" xfId="105" xr:uid="{00000000-0005-0000-0000-000068000000}"/>
    <cellStyle name="Euro 2" xfId="106" xr:uid="{00000000-0005-0000-0000-000069000000}"/>
    <cellStyle name="Euro 3" xfId="107" xr:uid="{00000000-0005-0000-0000-00006A000000}"/>
    <cellStyle name="Euro 4" xfId="108" xr:uid="{00000000-0005-0000-0000-00006B000000}"/>
    <cellStyle name="Explanatory Text" xfId="109" xr:uid="{00000000-0005-0000-0000-00006C000000}"/>
    <cellStyle name="Good" xfId="110" xr:uid="{00000000-0005-0000-0000-00006D000000}"/>
    <cellStyle name="Grey" xfId="111" xr:uid="{00000000-0005-0000-0000-00006E000000}"/>
    <cellStyle name="HEADER" xfId="112" xr:uid="{00000000-0005-0000-0000-00006F000000}"/>
    <cellStyle name="Heading 1" xfId="113" xr:uid="{00000000-0005-0000-0000-000070000000}"/>
    <cellStyle name="Heading 2" xfId="114" xr:uid="{00000000-0005-0000-0000-000071000000}"/>
    <cellStyle name="Heading 3" xfId="115" xr:uid="{00000000-0005-0000-0000-000072000000}"/>
    <cellStyle name="Heading 4" xfId="116" xr:uid="{00000000-0005-0000-0000-000073000000}"/>
    <cellStyle name="Hipervínculo 2" xfId="117" xr:uid="{00000000-0005-0000-0000-000074000000}"/>
    <cellStyle name="Hipervínculo 3" xfId="118" xr:uid="{00000000-0005-0000-0000-000075000000}"/>
    <cellStyle name="Hyperlink_Unit Format Fct2 &amp; 2006 Budget TDC" xfId="119" xr:uid="{00000000-0005-0000-0000-000076000000}"/>
    <cellStyle name="Incorrecto 2" xfId="120" xr:uid="{00000000-0005-0000-0000-000077000000}"/>
    <cellStyle name="Input" xfId="121" xr:uid="{00000000-0005-0000-0000-000078000000}"/>
    <cellStyle name="Input [yellow]" xfId="122" xr:uid="{00000000-0005-0000-0000-000079000000}"/>
    <cellStyle name="Insatisfaisant" xfId="123" xr:uid="{00000000-0005-0000-0000-00007A000000}"/>
    <cellStyle name="Lien hypertexte" xfId="124" xr:uid="{00000000-0005-0000-0000-00007B000000}"/>
    <cellStyle name="Lien hypertexte 2" xfId="125" xr:uid="{00000000-0005-0000-0000-00007C000000}"/>
    <cellStyle name="Lien hypertexte 2 2" xfId="126" xr:uid="{00000000-0005-0000-0000-00007D000000}"/>
    <cellStyle name="Lien hypertexte 3" xfId="127" xr:uid="{00000000-0005-0000-0000-00007E000000}"/>
    <cellStyle name="Lien hypertexte visité" xfId="128" xr:uid="{00000000-0005-0000-0000-00007F000000}"/>
    <cellStyle name="Lien hypertexte visité 2" xfId="129" xr:uid="{00000000-0005-0000-0000-000080000000}"/>
    <cellStyle name="Lien hypertexte visité 2 2" xfId="130" xr:uid="{00000000-0005-0000-0000-000081000000}"/>
    <cellStyle name="Lien hypertexte visité 3" xfId="131" xr:uid="{00000000-0005-0000-0000-000082000000}"/>
    <cellStyle name="Lien hypertexte_MRA_Forecast 1 2007 Scorecard" xfId="132" xr:uid="{00000000-0005-0000-0000-000083000000}"/>
    <cellStyle name="Linked Cell" xfId="133" xr:uid="{00000000-0005-0000-0000-000084000000}"/>
    <cellStyle name="Millares [0] 2" xfId="134" xr:uid="{00000000-0005-0000-0000-000085000000}"/>
    <cellStyle name="Millares [0] 3" xfId="135" xr:uid="{00000000-0005-0000-0000-000086000000}"/>
    <cellStyle name="Millares [0] 3 2" xfId="136" xr:uid="{00000000-0005-0000-0000-000087000000}"/>
    <cellStyle name="Millares [0] 4" xfId="137" xr:uid="{00000000-0005-0000-0000-000088000000}"/>
    <cellStyle name="Millares [0] 5" xfId="138" xr:uid="{00000000-0005-0000-0000-000089000000}"/>
    <cellStyle name="Millares [0] 6" xfId="139" xr:uid="{00000000-0005-0000-0000-00008A000000}"/>
    <cellStyle name="Millares 2" xfId="140" xr:uid="{00000000-0005-0000-0000-00008B000000}"/>
    <cellStyle name="Millares 2 2" xfId="141" xr:uid="{00000000-0005-0000-0000-00008C000000}"/>
    <cellStyle name="Millares 3" xfId="142" xr:uid="{00000000-0005-0000-0000-00008D000000}"/>
    <cellStyle name="Millares 3 2" xfId="143" xr:uid="{00000000-0005-0000-0000-00008E000000}"/>
    <cellStyle name="Millares 4" xfId="144" xr:uid="{00000000-0005-0000-0000-00008F000000}"/>
    <cellStyle name="Milliers_ACTIF" xfId="145" xr:uid="{00000000-0005-0000-0000-000090000000}"/>
    <cellStyle name="Model" xfId="146" xr:uid="{00000000-0005-0000-0000-000091000000}"/>
    <cellStyle name="Moeda [0]_1" xfId="147" xr:uid="{00000000-0005-0000-0000-000092000000}"/>
    <cellStyle name="Moeda_1" xfId="148" xr:uid="{00000000-0005-0000-0000-000093000000}"/>
    <cellStyle name="Monétaire_ACTIF" xfId="149" xr:uid="{00000000-0005-0000-0000-000094000000}"/>
    <cellStyle name="Neutral 2" xfId="150" xr:uid="{00000000-0005-0000-0000-000095000000}"/>
    <cellStyle name="Neutre" xfId="151" xr:uid="{00000000-0005-0000-0000-000096000000}"/>
    <cellStyle name="Normal" xfId="0" builtinId="0"/>
    <cellStyle name="Normal - Style1" xfId="152" xr:uid="{00000000-0005-0000-0000-000098000000}"/>
    <cellStyle name="Normal 10" xfId="153" xr:uid="{00000000-0005-0000-0000-000099000000}"/>
    <cellStyle name="Normal 10 2" xfId="154" xr:uid="{00000000-0005-0000-0000-00009A000000}"/>
    <cellStyle name="Normal 10 3" xfId="155" xr:uid="{00000000-0005-0000-0000-00009B000000}"/>
    <cellStyle name="Normal 11" xfId="156" xr:uid="{00000000-0005-0000-0000-00009C000000}"/>
    <cellStyle name="Normal 11 2" xfId="157" xr:uid="{00000000-0005-0000-0000-00009D000000}"/>
    <cellStyle name="Normal 11 3" xfId="158" xr:uid="{00000000-0005-0000-0000-00009E000000}"/>
    <cellStyle name="Normal 12" xfId="159" xr:uid="{00000000-0005-0000-0000-00009F000000}"/>
    <cellStyle name="Normal 12 2" xfId="160" xr:uid="{00000000-0005-0000-0000-0000A0000000}"/>
    <cellStyle name="Normal 12 3" xfId="161" xr:uid="{00000000-0005-0000-0000-0000A1000000}"/>
    <cellStyle name="Normal 13" xfId="162" xr:uid="{00000000-0005-0000-0000-0000A2000000}"/>
    <cellStyle name="Normal 14" xfId="163" xr:uid="{00000000-0005-0000-0000-0000A3000000}"/>
    <cellStyle name="Normal 15" xfId="164" xr:uid="{00000000-0005-0000-0000-0000A4000000}"/>
    <cellStyle name="Normal 16" xfId="165" xr:uid="{00000000-0005-0000-0000-0000A5000000}"/>
    <cellStyle name="Normal 17" xfId="166" xr:uid="{00000000-0005-0000-0000-0000A6000000}"/>
    <cellStyle name="Normal 18" xfId="167" xr:uid="{00000000-0005-0000-0000-0000A7000000}"/>
    <cellStyle name="Normal 19" xfId="168" xr:uid="{00000000-0005-0000-0000-0000A8000000}"/>
    <cellStyle name="Normal 2" xfId="169" xr:uid="{00000000-0005-0000-0000-0000A9000000}"/>
    <cellStyle name="Normal 2 10" xfId="170" xr:uid="{00000000-0005-0000-0000-0000AA000000}"/>
    <cellStyle name="Normal 2 2" xfId="171" xr:uid="{00000000-0005-0000-0000-0000AB000000}"/>
    <cellStyle name="Normal 2 2 2" xfId="172" xr:uid="{00000000-0005-0000-0000-0000AC000000}"/>
    <cellStyle name="Normal 2 2 3" xfId="173" xr:uid="{00000000-0005-0000-0000-0000AD000000}"/>
    <cellStyle name="Normal 2 3" xfId="174" xr:uid="{00000000-0005-0000-0000-0000AE000000}"/>
    <cellStyle name="Normal 2 3 2" xfId="175" xr:uid="{00000000-0005-0000-0000-0000AF000000}"/>
    <cellStyle name="Normal 2 3 3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 3" xfId="179" xr:uid="{00000000-0005-0000-0000-0000B3000000}"/>
    <cellStyle name="Normal 2 5" xfId="180" xr:uid="{00000000-0005-0000-0000-0000B4000000}"/>
    <cellStyle name="Normal 2 5 2" xfId="181" xr:uid="{00000000-0005-0000-0000-0000B5000000}"/>
    <cellStyle name="Normal 2 6" xfId="182" xr:uid="{00000000-0005-0000-0000-0000B6000000}"/>
    <cellStyle name="Normal 2 6 2" xfId="183" xr:uid="{00000000-0005-0000-0000-0000B7000000}"/>
    <cellStyle name="Normal 2 7" xfId="184" xr:uid="{00000000-0005-0000-0000-0000B8000000}"/>
    <cellStyle name="Normal 2 8" xfId="185" xr:uid="{00000000-0005-0000-0000-0000B9000000}"/>
    <cellStyle name="Normal 2 9" xfId="186" xr:uid="{00000000-0005-0000-0000-0000BA000000}"/>
    <cellStyle name="Normal 20" xfId="187" xr:uid="{00000000-0005-0000-0000-0000BB000000}"/>
    <cellStyle name="Normal 21" xfId="188" xr:uid="{00000000-0005-0000-0000-0000BC000000}"/>
    <cellStyle name="Normal 22" xfId="189" xr:uid="{00000000-0005-0000-0000-0000BD000000}"/>
    <cellStyle name="Normal 23" xfId="190" xr:uid="{00000000-0005-0000-0000-0000BE000000}"/>
    <cellStyle name="Normal 24" xfId="191" xr:uid="{00000000-0005-0000-0000-0000BF000000}"/>
    <cellStyle name="Normal 25" xfId="192" xr:uid="{00000000-0005-0000-0000-0000C0000000}"/>
    <cellStyle name="Normal 26" xfId="193" xr:uid="{00000000-0005-0000-0000-0000C1000000}"/>
    <cellStyle name="Normal 27" xfId="194" xr:uid="{00000000-0005-0000-0000-0000C2000000}"/>
    <cellStyle name="Normal 28" xfId="195" xr:uid="{00000000-0005-0000-0000-0000C3000000}"/>
    <cellStyle name="Normal 29" xfId="196" xr:uid="{00000000-0005-0000-0000-0000C4000000}"/>
    <cellStyle name="Normal 3" xfId="197" xr:uid="{00000000-0005-0000-0000-0000C5000000}"/>
    <cellStyle name="Normal 3 2" xfId="198" xr:uid="{00000000-0005-0000-0000-0000C6000000}"/>
    <cellStyle name="Normal 3 2 2" xfId="199" xr:uid="{00000000-0005-0000-0000-0000C7000000}"/>
    <cellStyle name="Normal 3 3" xfId="200" xr:uid="{00000000-0005-0000-0000-0000C8000000}"/>
    <cellStyle name="Normal 3 4" xfId="201" xr:uid="{00000000-0005-0000-0000-0000C9000000}"/>
    <cellStyle name="Normal 3 5" xfId="202" xr:uid="{00000000-0005-0000-0000-0000CA000000}"/>
    <cellStyle name="Normal 30" xfId="203" xr:uid="{00000000-0005-0000-0000-0000CB000000}"/>
    <cellStyle name="Normal 31" xfId="204" xr:uid="{00000000-0005-0000-0000-0000CC000000}"/>
    <cellStyle name="Normal 32" xfId="205" xr:uid="{00000000-0005-0000-0000-0000CD000000}"/>
    <cellStyle name="Normal 33" xfId="206" xr:uid="{00000000-0005-0000-0000-0000CE000000}"/>
    <cellStyle name="Normal 34" xfId="207" xr:uid="{00000000-0005-0000-0000-0000CF000000}"/>
    <cellStyle name="Normal 35" xfId="208" xr:uid="{00000000-0005-0000-0000-0000D0000000}"/>
    <cellStyle name="Normal 36" xfId="209" xr:uid="{00000000-0005-0000-0000-0000D1000000}"/>
    <cellStyle name="Normal 36 2" xfId="210" xr:uid="{00000000-0005-0000-0000-0000D2000000}"/>
    <cellStyle name="Normal 37" xfId="211" xr:uid="{00000000-0005-0000-0000-0000D3000000}"/>
    <cellStyle name="Normal 38" xfId="212" xr:uid="{00000000-0005-0000-0000-0000D4000000}"/>
    <cellStyle name="Normal 39" xfId="213" xr:uid="{00000000-0005-0000-0000-0000D5000000}"/>
    <cellStyle name="Normal 4" xfId="214" xr:uid="{00000000-0005-0000-0000-0000D6000000}"/>
    <cellStyle name="Normal 4 2" xfId="215" xr:uid="{00000000-0005-0000-0000-0000D7000000}"/>
    <cellStyle name="Normal 4 2 2" xfId="216" xr:uid="{00000000-0005-0000-0000-0000D8000000}"/>
    <cellStyle name="Normal 4 3" xfId="217" xr:uid="{00000000-0005-0000-0000-0000D9000000}"/>
    <cellStyle name="Normal 4 4" xfId="218" xr:uid="{00000000-0005-0000-0000-0000DA000000}"/>
    <cellStyle name="Normal 4 5" xfId="219" xr:uid="{00000000-0005-0000-0000-0000DB000000}"/>
    <cellStyle name="Normal 4 6" xfId="220" xr:uid="{00000000-0005-0000-0000-0000DC000000}"/>
    <cellStyle name="Normal 40" xfId="221" xr:uid="{00000000-0005-0000-0000-0000DD000000}"/>
    <cellStyle name="Normal 41" xfId="222" xr:uid="{00000000-0005-0000-0000-0000DE000000}"/>
    <cellStyle name="Normal 42" xfId="223" xr:uid="{00000000-0005-0000-0000-0000DF000000}"/>
    <cellStyle name="Normal 43" xfId="224" xr:uid="{00000000-0005-0000-0000-0000E0000000}"/>
    <cellStyle name="Normal 44" xfId="225" xr:uid="{00000000-0005-0000-0000-0000E1000000}"/>
    <cellStyle name="Normal 45" xfId="226" xr:uid="{00000000-0005-0000-0000-0000E2000000}"/>
    <cellStyle name="Normal 46" xfId="227" xr:uid="{00000000-0005-0000-0000-0000E3000000}"/>
    <cellStyle name="Normal 47" xfId="228" xr:uid="{00000000-0005-0000-0000-0000E4000000}"/>
    <cellStyle name="Normal 48" xfId="229" xr:uid="{00000000-0005-0000-0000-0000E5000000}"/>
    <cellStyle name="Normal 49" xfId="230" xr:uid="{00000000-0005-0000-0000-0000E6000000}"/>
    <cellStyle name="Normal 5" xfId="231" xr:uid="{00000000-0005-0000-0000-0000E7000000}"/>
    <cellStyle name="Normal 5 2" xfId="232" xr:uid="{00000000-0005-0000-0000-0000E8000000}"/>
    <cellStyle name="Normal 5 2 2" xfId="233" xr:uid="{00000000-0005-0000-0000-0000E9000000}"/>
    <cellStyle name="Normal 5 3" xfId="234" xr:uid="{00000000-0005-0000-0000-0000EA000000}"/>
    <cellStyle name="Normal 5 4" xfId="235" xr:uid="{00000000-0005-0000-0000-0000EB000000}"/>
    <cellStyle name="Normal 5 5" xfId="236" xr:uid="{00000000-0005-0000-0000-0000EC000000}"/>
    <cellStyle name="Normal 50" xfId="237" xr:uid="{00000000-0005-0000-0000-0000ED000000}"/>
    <cellStyle name="Normal 51" xfId="238" xr:uid="{00000000-0005-0000-0000-0000EE000000}"/>
    <cellStyle name="Normal 52" xfId="239" xr:uid="{00000000-0005-0000-0000-0000EF000000}"/>
    <cellStyle name="Normal 53" xfId="240" xr:uid="{00000000-0005-0000-0000-0000F0000000}"/>
    <cellStyle name="Normal 53 2" xfId="241" xr:uid="{00000000-0005-0000-0000-0000F1000000}"/>
    <cellStyle name="Normal 54" xfId="242" xr:uid="{00000000-0005-0000-0000-0000F2000000}"/>
    <cellStyle name="Normal 55" xfId="243" xr:uid="{00000000-0005-0000-0000-0000F3000000}"/>
    <cellStyle name="Normal 56" xfId="244" xr:uid="{00000000-0005-0000-0000-0000F4000000}"/>
    <cellStyle name="Normal 57" xfId="245" xr:uid="{00000000-0005-0000-0000-0000F5000000}"/>
    <cellStyle name="Normal 58" xfId="246" xr:uid="{00000000-0005-0000-0000-0000F6000000}"/>
    <cellStyle name="Normal 59" xfId="247" xr:uid="{00000000-0005-0000-0000-0000F7000000}"/>
    <cellStyle name="Normal 6" xfId="248" xr:uid="{00000000-0005-0000-0000-0000F8000000}"/>
    <cellStyle name="Normal 60" xfId="249" xr:uid="{00000000-0005-0000-0000-0000F9000000}"/>
    <cellStyle name="Normal 61" xfId="250" xr:uid="{00000000-0005-0000-0000-0000FA000000}"/>
    <cellStyle name="Normal 62" xfId="251" xr:uid="{00000000-0005-0000-0000-0000FB000000}"/>
    <cellStyle name="Normal 63" xfId="252" xr:uid="{00000000-0005-0000-0000-0000FC000000}"/>
    <cellStyle name="Normal 64" xfId="253" xr:uid="{00000000-0005-0000-0000-0000FD000000}"/>
    <cellStyle name="Normal 65" xfId="254" xr:uid="{00000000-0005-0000-0000-0000FE000000}"/>
    <cellStyle name="Normal 7" xfId="255" xr:uid="{00000000-0005-0000-0000-0000FF000000}"/>
    <cellStyle name="Normal 8" xfId="256" xr:uid="{00000000-0005-0000-0000-000000010000}"/>
    <cellStyle name="Normal 9" xfId="257" xr:uid="{00000000-0005-0000-0000-000001010000}"/>
    <cellStyle name="Normal 9 2" xfId="258" xr:uid="{00000000-0005-0000-0000-000002010000}"/>
    <cellStyle name="Normal 9 3" xfId="259" xr:uid="{00000000-0005-0000-0000-000003010000}"/>
    <cellStyle name="Normalny_Zeszyt2" xfId="260" xr:uid="{00000000-0005-0000-0000-000004010000}"/>
    <cellStyle name="Notas 2" xfId="261" xr:uid="{00000000-0005-0000-0000-000005010000}"/>
    <cellStyle name="Notas 3" xfId="262" xr:uid="{00000000-0005-0000-0000-000006010000}"/>
    <cellStyle name="Notas 4" xfId="263" xr:uid="{00000000-0005-0000-0000-000007010000}"/>
    <cellStyle name="Note" xfId="264" xr:uid="{00000000-0005-0000-0000-000008010000}"/>
    <cellStyle name="Note 2" xfId="265" xr:uid="{00000000-0005-0000-0000-000009010000}"/>
    <cellStyle name="Output" xfId="266" xr:uid="{00000000-0005-0000-0000-00000A010000}"/>
    <cellStyle name="Percent [2]" xfId="267" xr:uid="{00000000-0005-0000-0000-00000B010000}"/>
    <cellStyle name="Percent [2] 2" xfId="268" xr:uid="{00000000-0005-0000-0000-00000C010000}"/>
    <cellStyle name="Porcentaje 2" xfId="269" xr:uid="{00000000-0005-0000-0000-00000D010000}"/>
    <cellStyle name="Porcentaje 3" xfId="270" xr:uid="{00000000-0005-0000-0000-00000E010000}"/>
    <cellStyle name="Porcentual 2" xfId="271" xr:uid="{00000000-0005-0000-0000-00000F010000}"/>
    <cellStyle name="Porcentual 2 2" xfId="272" xr:uid="{00000000-0005-0000-0000-000010010000}"/>
    <cellStyle name="Porcentual 2 3" xfId="273" xr:uid="{00000000-0005-0000-0000-000011010000}"/>
    <cellStyle name="Porcentual 2 4" xfId="274" xr:uid="{00000000-0005-0000-0000-000012010000}"/>
    <cellStyle name="Porcentual 3" xfId="275" xr:uid="{00000000-0005-0000-0000-000013010000}"/>
    <cellStyle name="Salida 2" xfId="276" xr:uid="{00000000-0005-0000-0000-000014010000}"/>
    <cellStyle name="Satisfaisant" xfId="277" xr:uid="{00000000-0005-0000-0000-000015010000}"/>
    <cellStyle name="Separador de milhares [0]_1" xfId="278" xr:uid="{00000000-0005-0000-0000-000016010000}"/>
    <cellStyle name="Separador de milhares_1" xfId="279" xr:uid="{00000000-0005-0000-0000-000017010000}"/>
    <cellStyle name="Sortie" xfId="280" xr:uid="{00000000-0005-0000-0000-000018010000}"/>
    <cellStyle name="Standard_CAP 2006 _ PDS units data collection_ v1" xfId="281" xr:uid="{00000000-0005-0000-0000-000019010000}"/>
    <cellStyle name="subhead" xfId="282" xr:uid="{00000000-0005-0000-0000-00001A010000}"/>
    <cellStyle name="Texte explicatif" xfId="283" xr:uid="{00000000-0005-0000-0000-00001B010000}"/>
    <cellStyle name="Texto de advertencia 2" xfId="284" xr:uid="{00000000-0005-0000-0000-00001C010000}"/>
    <cellStyle name="Texto explicativo 2" xfId="285" xr:uid="{00000000-0005-0000-0000-00001D010000}"/>
    <cellStyle name="Title" xfId="286" xr:uid="{00000000-0005-0000-0000-00001E010000}"/>
    <cellStyle name="Titre" xfId="287" xr:uid="{00000000-0005-0000-0000-00001F010000}"/>
    <cellStyle name="Titre 1" xfId="288" xr:uid="{00000000-0005-0000-0000-000020010000}"/>
    <cellStyle name="Titre 2" xfId="289" xr:uid="{00000000-0005-0000-0000-000021010000}"/>
    <cellStyle name="Titre 3" xfId="290" xr:uid="{00000000-0005-0000-0000-000022010000}"/>
    <cellStyle name="Titre 4" xfId="291" xr:uid="{00000000-0005-0000-0000-000023010000}"/>
    <cellStyle name="Título 1 2" xfId="292" xr:uid="{00000000-0005-0000-0000-000024010000}"/>
    <cellStyle name="Título 2 2" xfId="293" xr:uid="{00000000-0005-0000-0000-000025010000}"/>
    <cellStyle name="Título 3 2" xfId="294" xr:uid="{00000000-0005-0000-0000-000026010000}"/>
    <cellStyle name="Título 4" xfId="295" xr:uid="{00000000-0005-0000-0000-000027010000}"/>
    <cellStyle name="Total 2" xfId="296" xr:uid="{00000000-0005-0000-0000-000028010000}"/>
    <cellStyle name="Total 3" xfId="297" xr:uid="{00000000-0005-0000-0000-000029010000}"/>
    <cellStyle name="Vérification" xfId="298" xr:uid="{00000000-0005-0000-0000-00002A010000}"/>
    <cellStyle name="Währung [0]_ActualBudgetForecast by unit - 03_03 II" xfId="299" xr:uid="{00000000-0005-0000-0000-00002B010000}"/>
    <cellStyle name="Währung_ActualBudgetForecast by unit - 03_03 II" xfId="300" xr:uid="{00000000-0005-0000-0000-00002C010000}"/>
    <cellStyle name="Warning Text" xfId="301" xr:uid="{00000000-0005-0000-0000-00002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H8" sqref="H8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7" width="12.6640625" style="3" bestFit="1" customWidth="1"/>
    <col min="8" max="8" width="11.44140625" style="3"/>
    <col min="9" max="9" width="12.6640625" style="3" bestFit="1" customWidth="1"/>
    <col min="10" max="10" width="11.44140625" style="3"/>
    <col min="11" max="11" width="12.6640625" style="3" bestFit="1" customWidth="1"/>
    <col min="12" max="16384" width="11.44140625" style="3"/>
  </cols>
  <sheetData>
    <row r="1" spans="1:9" ht="28.8">
      <c r="A1" s="1" t="s">
        <v>0</v>
      </c>
      <c r="B1" s="2" t="s">
        <v>1</v>
      </c>
      <c r="C1" s="2" t="s">
        <v>2</v>
      </c>
      <c r="D1" s="2" t="s">
        <v>21</v>
      </c>
    </row>
    <row r="2" spans="1:9" ht="30" customHeight="1">
      <c r="A2" s="6" t="s">
        <v>5</v>
      </c>
      <c r="B2" s="24">
        <v>2166316.79</v>
      </c>
      <c r="C2" s="24">
        <v>2166316.7599999998</v>
      </c>
      <c r="D2" s="23">
        <f>B2+C2</f>
        <v>4332633.55</v>
      </c>
      <c r="F2" s="12"/>
    </row>
    <row r="3" spans="1:9" ht="30" customHeight="1">
      <c r="A3" s="4" t="s">
        <v>6</v>
      </c>
      <c r="B3" s="23">
        <v>2642556.3627272742</v>
      </c>
      <c r="C3" s="23">
        <v>1198105.1000000001</v>
      </c>
      <c r="D3" s="23">
        <f t="shared" ref="D3:D8" si="0">B3+C3</f>
        <v>3840661.4627272743</v>
      </c>
      <c r="E3" s="12"/>
      <c r="F3" s="12"/>
    </row>
    <row r="4" spans="1:9" ht="30" customHeight="1">
      <c r="A4" s="8" t="s">
        <v>7</v>
      </c>
      <c r="B4" s="24">
        <v>1841230.6418594574</v>
      </c>
      <c r="C4" s="24">
        <v>919515.81</v>
      </c>
      <c r="D4" s="23">
        <f t="shared" si="0"/>
        <v>2760746.4518594574</v>
      </c>
      <c r="E4" s="12"/>
      <c r="F4" s="12"/>
    </row>
    <row r="5" spans="1:9" ht="30" customHeight="1">
      <c r="A5" s="4" t="s">
        <v>8</v>
      </c>
      <c r="B5" s="23">
        <v>1219004.9509090907</v>
      </c>
      <c r="C5" s="23">
        <v>510096.36</v>
      </c>
      <c r="D5" s="23">
        <f t="shared" si="0"/>
        <v>1729101.3109090906</v>
      </c>
      <c r="E5" s="12"/>
    </row>
    <row r="6" spans="1:9" ht="30" customHeight="1">
      <c r="A6" s="6" t="s">
        <v>9</v>
      </c>
      <c r="B6" s="24">
        <v>1178256.1300000001</v>
      </c>
      <c r="C6" s="24">
        <v>397114.48</v>
      </c>
      <c r="D6" s="23">
        <f t="shared" si="0"/>
        <v>1575370.61</v>
      </c>
      <c r="E6" s="12"/>
      <c r="F6" s="12"/>
    </row>
    <row r="7" spans="1:9" ht="30" customHeight="1">
      <c r="A7" s="4" t="s">
        <v>10</v>
      </c>
      <c r="B7" s="23">
        <v>618424.16</v>
      </c>
      <c r="C7" s="23">
        <v>114297.17</v>
      </c>
      <c r="D7" s="23">
        <f t="shared" si="0"/>
        <v>732721.33000000007</v>
      </c>
      <c r="E7" s="12"/>
    </row>
    <row r="8" spans="1:9" ht="30" customHeight="1">
      <c r="A8" s="6" t="s">
        <v>11</v>
      </c>
      <c r="B8" s="24">
        <v>176236.32813700833</v>
      </c>
      <c r="C8" s="24">
        <v>80229.722975951372</v>
      </c>
      <c r="D8" s="23">
        <f t="shared" si="0"/>
        <v>256466.05111295969</v>
      </c>
      <c r="E8" s="12"/>
      <c r="F8" s="12"/>
    </row>
    <row r="9" spans="1:9" ht="30" customHeight="1">
      <c r="A9" s="9" t="s">
        <v>12</v>
      </c>
      <c r="B9" s="25">
        <f>SUM(B2:B8)</f>
        <v>9842025.3636328317</v>
      </c>
      <c r="C9" s="25">
        <f>SUM(C2:C8)</f>
        <v>5385675.4029759513</v>
      </c>
      <c r="D9" s="25">
        <f>SUM(D2:D8)</f>
        <v>15227700.76660878</v>
      </c>
      <c r="E9" s="12"/>
      <c r="G9" s="12"/>
    </row>
    <row r="10" spans="1:9" ht="30" customHeight="1">
      <c r="D10" s="12"/>
    </row>
    <row r="11" spans="1:9" ht="43.2">
      <c r="A11" s="13" t="s">
        <v>0</v>
      </c>
      <c r="B11" s="14" t="s">
        <v>17</v>
      </c>
      <c r="C11" s="14" t="s">
        <v>14</v>
      </c>
      <c r="D11" s="14" t="s">
        <v>15</v>
      </c>
      <c r="F11" s="12"/>
    </row>
    <row r="12" spans="1:9" ht="30" customHeight="1">
      <c r="A12" s="17" t="s">
        <v>5</v>
      </c>
      <c r="B12" s="27">
        <v>4332633.55</v>
      </c>
      <c r="C12" s="27">
        <v>0</v>
      </c>
      <c r="D12" s="26">
        <f t="shared" ref="D12:D18" si="1">B12+C12</f>
        <v>4332633.55</v>
      </c>
      <c r="F12" s="12"/>
      <c r="G12" s="12"/>
    </row>
    <row r="13" spans="1:9" ht="30" customHeight="1">
      <c r="A13" s="15" t="s">
        <v>6</v>
      </c>
      <c r="B13" s="26">
        <v>3788151.8998929728</v>
      </c>
      <c r="C13" s="26">
        <v>52509.56283430152</v>
      </c>
      <c r="D13" s="26">
        <f t="shared" si="1"/>
        <v>3840661.4627272743</v>
      </c>
      <c r="E13" s="12"/>
      <c r="F13" s="12"/>
      <c r="G13" s="12"/>
      <c r="I13" s="12"/>
    </row>
    <row r="14" spans="1:9" ht="30" customHeight="1">
      <c r="A14" s="19" t="s">
        <v>7</v>
      </c>
      <c r="B14" s="27">
        <v>2729003.4035303229</v>
      </c>
      <c r="C14" s="27">
        <v>31743.048329134341</v>
      </c>
      <c r="D14" s="26">
        <f t="shared" si="1"/>
        <v>2760746.4518594574</v>
      </c>
      <c r="E14" s="12"/>
      <c r="F14" s="12"/>
      <c r="G14" s="12"/>
      <c r="I14" s="12"/>
    </row>
    <row r="15" spans="1:9" ht="30" customHeight="1">
      <c r="A15" s="15" t="s">
        <v>8</v>
      </c>
      <c r="B15" s="26">
        <v>1716425.6538972554</v>
      </c>
      <c r="C15" s="26">
        <v>12675.657011835076</v>
      </c>
      <c r="D15" s="26">
        <f t="shared" si="1"/>
        <v>1729101.3109090906</v>
      </c>
      <c r="E15" s="12"/>
      <c r="F15" s="12"/>
      <c r="G15" s="12"/>
    </row>
    <row r="16" spans="1:9" ht="30" customHeight="1">
      <c r="A16" s="17" t="s">
        <v>9</v>
      </c>
      <c r="B16" s="27">
        <v>1575370.61</v>
      </c>
      <c r="C16" s="27">
        <v>0</v>
      </c>
      <c r="D16" s="26">
        <f t="shared" si="1"/>
        <v>1575370.61</v>
      </c>
      <c r="F16" s="12"/>
      <c r="G16" s="12"/>
    </row>
    <row r="17" spans="1:11" ht="30" customHeight="1">
      <c r="A17" s="15" t="s">
        <v>10</v>
      </c>
      <c r="B17" s="26">
        <v>730923.24674315401</v>
      </c>
      <c r="C17" s="26">
        <v>1798.0832568460235</v>
      </c>
      <c r="D17" s="26">
        <f t="shared" si="1"/>
        <v>732721.33000000007</v>
      </c>
      <c r="E17" s="12"/>
      <c r="F17" s="12"/>
      <c r="G17" s="12"/>
    </row>
    <row r="18" spans="1:11" ht="30" customHeight="1">
      <c r="A18" s="17" t="s">
        <v>11</v>
      </c>
      <c r="B18" s="27">
        <v>256466.05111295969</v>
      </c>
      <c r="C18" s="27">
        <v>0</v>
      </c>
      <c r="D18" s="26">
        <f t="shared" si="1"/>
        <v>256466.05111295969</v>
      </c>
      <c r="F18" s="12"/>
      <c r="G18" s="12"/>
    </row>
    <row r="19" spans="1:11" ht="30" customHeight="1">
      <c r="A19" s="20" t="s">
        <v>12</v>
      </c>
      <c r="B19" s="22">
        <f>SUM(B12:B18)</f>
        <v>15128974.415176664</v>
      </c>
      <c r="C19" s="22">
        <f>SUM(C12:C18)</f>
        <v>98726.35143211695</v>
      </c>
      <c r="D19" s="22">
        <f>B19+C19</f>
        <v>15227700.76660878</v>
      </c>
    </row>
    <row r="21" spans="1:11">
      <c r="B21" s="12"/>
      <c r="D21" s="12"/>
      <c r="F21" s="12"/>
      <c r="K21" s="12"/>
    </row>
    <row r="22" spans="1:11">
      <c r="C22" s="12"/>
      <c r="K22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>
      <selection activeCell="I4" sqref="I4"/>
    </sheetView>
  </sheetViews>
  <sheetFormatPr baseColWidth="10" defaultColWidth="11.44140625" defaultRowHeight="14.4"/>
  <cols>
    <col min="1" max="1" width="34.44140625" style="30" customWidth="1"/>
    <col min="2" max="2" width="14.5546875" style="28" customWidth="1"/>
    <col min="3" max="3" width="16" style="28" customWidth="1"/>
    <col min="4" max="4" width="17.109375" style="28" customWidth="1"/>
    <col min="5" max="7" width="12.6640625" style="28" bestFit="1" customWidth="1"/>
    <col min="8" max="8" width="11.44140625" style="28"/>
    <col min="9" max="9" width="12.6640625" style="28" bestFit="1" customWidth="1"/>
    <col min="10" max="10" width="11.44140625" style="28"/>
    <col min="11" max="11" width="12.6640625" style="28" bestFit="1" customWidth="1"/>
    <col min="12" max="16384" width="11.44140625" style="28"/>
  </cols>
  <sheetData>
    <row r="1" spans="1:9" s="3" customFormat="1" ht="28.8">
      <c r="A1" s="1" t="s">
        <v>0</v>
      </c>
      <c r="B1" s="2" t="s">
        <v>1</v>
      </c>
      <c r="C1" s="2" t="s">
        <v>2</v>
      </c>
      <c r="D1" s="2" t="s">
        <v>20</v>
      </c>
    </row>
    <row r="2" spans="1:9" s="3" customFormat="1" ht="30" customHeight="1">
      <c r="A2" s="6" t="s">
        <v>5</v>
      </c>
      <c r="B2" s="24">
        <v>4332633.55</v>
      </c>
      <c r="C2" s="24">
        <v>2166316.7599999998</v>
      </c>
      <c r="D2" s="23">
        <f>B2+C2</f>
        <v>6498950.3099999996</v>
      </c>
      <c r="F2" s="12"/>
    </row>
    <row r="3" spans="1:9" s="3" customFormat="1" ht="30" customHeight="1">
      <c r="A3" s="4" t="s">
        <v>6</v>
      </c>
      <c r="B3" s="23">
        <v>3840661.46</v>
      </c>
      <c r="C3" s="23">
        <v>1197810.4099999999</v>
      </c>
      <c r="D3" s="23">
        <f t="shared" ref="D3:D8" si="0">B3+C3</f>
        <v>5038471.87</v>
      </c>
      <c r="E3" s="12"/>
      <c r="F3" s="12"/>
    </row>
    <row r="4" spans="1:9" s="3" customFormat="1" ht="30" customHeight="1">
      <c r="A4" s="8" t="s">
        <v>7</v>
      </c>
      <c r="B4" s="24">
        <v>2760746.4518594574</v>
      </c>
      <c r="C4" s="24">
        <v>918314.19</v>
      </c>
      <c r="D4" s="23">
        <f t="shared" si="0"/>
        <v>3679060.6418594574</v>
      </c>
      <c r="E4" s="12"/>
    </row>
    <row r="5" spans="1:9" s="3" customFormat="1" ht="30" customHeight="1">
      <c r="A5" s="4" t="s">
        <v>8</v>
      </c>
      <c r="B5" s="23">
        <v>1729101.29</v>
      </c>
      <c r="C5" s="23">
        <v>507623.89</v>
      </c>
      <c r="D5" s="23">
        <f t="shared" si="0"/>
        <v>2236725.1800000002</v>
      </c>
      <c r="E5" s="12"/>
    </row>
    <row r="6" spans="1:9" s="3" customFormat="1" ht="30" customHeight="1">
      <c r="A6" s="6" t="s">
        <v>9</v>
      </c>
      <c r="B6" s="24">
        <v>1575370.61</v>
      </c>
      <c r="C6" s="24">
        <v>392521.98000000004</v>
      </c>
      <c r="D6" s="23">
        <f t="shared" si="0"/>
        <v>1967892.59</v>
      </c>
      <c r="E6" s="12"/>
      <c r="F6" s="12"/>
    </row>
    <row r="7" spans="1:9" s="3" customFormat="1" ht="30" customHeight="1">
      <c r="A7" s="4" t="s">
        <v>10</v>
      </c>
      <c r="B7" s="23">
        <v>728295.17999999993</v>
      </c>
      <c r="C7" s="23">
        <v>114297.17</v>
      </c>
      <c r="D7" s="23">
        <f t="shared" si="0"/>
        <v>842592.35</v>
      </c>
      <c r="E7" s="12"/>
    </row>
    <row r="8" spans="1:9" s="3" customFormat="1" ht="30" customHeight="1">
      <c r="A8" s="6" t="s">
        <v>11</v>
      </c>
      <c r="B8" s="24">
        <v>256465.9711129597</v>
      </c>
      <c r="C8" s="24">
        <v>79836.15840822857</v>
      </c>
      <c r="D8" s="23">
        <f t="shared" si="0"/>
        <v>336302.12952118827</v>
      </c>
      <c r="E8" s="12"/>
      <c r="F8" s="12"/>
    </row>
    <row r="9" spans="1:9" s="3" customFormat="1" ht="30" customHeight="1">
      <c r="A9" s="9" t="s">
        <v>12</v>
      </c>
      <c r="B9" s="25">
        <f>SUM(B2:B8)</f>
        <v>15223274.512972414</v>
      </c>
      <c r="C9" s="25">
        <f>SUM(C2:C8)</f>
        <v>5376720.5584082277</v>
      </c>
      <c r="D9" s="25">
        <f>SUM(D2:D8)</f>
        <v>20599995.071380645</v>
      </c>
      <c r="E9" s="12"/>
    </row>
    <row r="10" spans="1:9" ht="30" customHeight="1">
      <c r="D10" s="29"/>
    </row>
    <row r="11" spans="1:9" s="3" customFormat="1" ht="43.2">
      <c r="A11" s="13" t="s">
        <v>0</v>
      </c>
      <c r="B11" s="14" t="s">
        <v>17</v>
      </c>
      <c r="C11" s="14" t="s">
        <v>14</v>
      </c>
      <c r="D11" s="14" t="s">
        <v>15</v>
      </c>
      <c r="F11" s="12"/>
    </row>
    <row r="12" spans="1:9" s="3" customFormat="1" ht="30" customHeight="1">
      <c r="A12" s="17" t="s">
        <v>5</v>
      </c>
      <c r="B12" s="27">
        <v>6498950.3099999996</v>
      </c>
      <c r="C12" s="27">
        <v>0</v>
      </c>
      <c r="D12" s="26">
        <f t="shared" ref="D12:D18" si="1">B12+C12</f>
        <v>6498950.3099999996</v>
      </c>
      <c r="F12" s="12"/>
      <c r="G12" s="12"/>
    </row>
    <row r="13" spans="1:9" s="3" customFormat="1" ht="30" customHeight="1">
      <c r="A13" s="15" t="s">
        <v>6</v>
      </c>
      <c r="B13" s="26">
        <v>4938485.4449283313</v>
      </c>
      <c r="C13" s="26">
        <v>99986.425071668607</v>
      </c>
      <c r="D13" s="26">
        <f t="shared" si="1"/>
        <v>5038471.87</v>
      </c>
      <c r="E13" s="12"/>
      <c r="F13" s="12"/>
      <c r="G13" s="12"/>
      <c r="I13" s="12"/>
    </row>
    <row r="14" spans="1:9" s="3" customFormat="1" ht="30" customHeight="1">
      <c r="A14" s="19" t="s">
        <v>7</v>
      </c>
      <c r="B14" s="27">
        <v>3615274.6121857567</v>
      </c>
      <c r="C14" s="27">
        <v>63786.029673700526</v>
      </c>
      <c r="D14" s="26">
        <f t="shared" si="1"/>
        <v>3679060.6418594574</v>
      </c>
      <c r="E14" s="12"/>
      <c r="F14" s="12"/>
      <c r="G14" s="12"/>
      <c r="I14" s="12"/>
    </row>
    <row r="15" spans="1:9" s="3" customFormat="1" ht="30" customHeight="1">
      <c r="A15" s="15" t="s">
        <v>8</v>
      </c>
      <c r="B15" s="26">
        <v>2211254.0965077295</v>
      </c>
      <c r="C15" s="26">
        <v>25471.083492270613</v>
      </c>
      <c r="D15" s="26">
        <f t="shared" si="1"/>
        <v>2236725.1800000002</v>
      </c>
      <c r="F15" s="12"/>
      <c r="G15" s="12"/>
    </row>
    <row r="16" spans="1:9" s="3" customFormat="1" ht="30" customHeight="1">
      <c r="A16" s="17" t="s">
        <v>9</v>
      </c>
      <c r="B16" s="27">
        <v>1967892.59</v>
      </c>
      <c r="C16" s="27">
        <v>0</v>
      </c>
      <c r="D16" s="26">
        <f t="shared" si="1"/>
        <v>1967892.59</v>
      </c>
      <c r="F16" s="12"/>
      <c r="G16" s="12"/>
    </row>
    <row r="17" spans="1:11" s="3" customFormat="1" ht="30" customHeight="1">
      <c r="A17" s="15" t="s">
        <v>10</v>
      </c>
      <c r="B17" s="26">
        <v>838705.93349902926</v>
      </c>
      <c r="C17" s="26">
        <v>3886.4165009706653</v>
      </c>
      <c r="D17" s="26">
        <f t="shared" si="1"/>
        <v>842592.35</v>
      </c>
      <c r="E17" s="12"/>
      <c r="F17" s="12"/>
      <c r="G17" s="12"/>
    </row>
    <row r="18" spans="1:11" s="3" customFormat="1" ht="30" customHeight="1">
      <c r="A18" s="17" t="s">
        <v>11</v>
      </c>
      <c r="B18" s="27">
        <v>336302.12952118827</v>
      </c>
      <c r="C18" s="27">
        <v>0</v>
      </c>
      <c r="D18" s="26">
        <f t="shared" si="1"/>
        <v>336302.12952118827</v>
      </c>
      <c r="F18" s="12"/>
      <c r="G18" s="12"/>
    </row>
    <row r="19" spans="1:11" s="3" customFormat="1" ht="30" customHeight="1">
      <c r="A19" s="20" t="s">
        <v>12</v>
      </c>
      <c r="B19" s="22">
        <f>SUM(B12:B18)</f>
        <v>20406865.116642036</v>
      </c>
      <c r="C19" s="22">
        <f>SUM(C12:C18)</f>
        <v>193129.95473861042</v>
      </c>
      <c r="D19" s="22">
        <f>B19+C19</f>
        <v>20599995.071380645</v>
      </c>
    </row>
    <row r="21" spans="1:11">
      <c r="B21" s="29"/>
      <c r="D21" s="29"/>
      <c r="F21" s="29"/>
      <c r="K21" s="29"/>
    </row>
    <row r="22" spans="1:11">
      <c r="K22" s="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topLeftCell="A2" workbookViewId="0">
      <selection activeCell="F12" sqref="F12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7" width="12.6640625" style="3" bestFit="1" customWidth="1"/>
    <col min="8" max="8" width="11.44140625" style="3"/>
    <col min="9" max="9" width="12.6640625" style="3" bestFit="1" customWidth="1"/>
    <col min="10" max="10" width="11.44140625" style="3"/>
    <col min="11" max="11" width="12.6640625" style="3" bestFit="1" customWidth="1"/>
    <col min="12" max="16384" width="11.44140625" style="3"/>
  </cols>
  <sheetData>
    <row r="1" spans="1:9" ht="28.8">
      <c r="A1" s="1" t="s">
        <v>0</v>
      </c>
      <c r="B1" s="2" t="s">
        <v>1</v>
      </c>
      <c r="C1" s="2" t="s">
        <v>2</v>
      </c>
      <c r="D1" s="2" t="s">
        <v>19</v>
      </c>
    </row>
    <row r="2" spans="1:9" ht="30" customHeight="1">
      <c r="A2" s="6" t="s">
        <v>5</v>
      </c>
      <c r="B2" s="24">
        <v>6498950.3100000005</v>
      </c>
      <c r="C2" s="24">
        <v>2166316.7599999998</v>
      </c>
      <c r="D2" s="23">
        <f>B2+C2</f>
        <v>8665267.0700000003</v>
      </c>
      <c r="F2" s="12"/>
    </row>
    <row r="3" spans="1:9" ht="30" customHeight="1">
      <c r="A3" s="4" t="s">
        <v>6</v>
      </c>
      <c r="B3" s="23">
        <v>5038471.8600000003</v>
      </c>
      <c r="C3" s="23">
        <v>1197519.1399999999</v>
      </c>
      <c r="D3" s="23">
        <f t="shared" ref="D3:D8" si="0">B3+C3</f>
        <v>6235991</v>
      </c>
      <c r="E3" s="12"/>
      <c r="F3" s="12"/>
    </row>
    <row r="4" spans="1:9" ht="30" customHeight="1">
      <c r="A4" s="8" t="s">
        <v>7</v>
      </c>
      <c r="B4" s="24">
        <v>3679060.6418594574</v>
      </c>
      <c r="C4" s="24">
        <v>917129.32000000007</v>
      </c>
      <c r="D4" s="23">
        <f t="shared" si="0"/>
        <v>4596189.9618594572</v>
      </c>
      <c r="E4" s="12"/>
    </row>
    <row r="5" spans="1:9" ht="30" customHeight="1">
      <c r="A5" s="4" t="s">
        <v>8</v>
      </c>
      <c r="B5" s="23">
        <v>2236725.1845454546</v>
      </c>
      <c r="C5" s="23">
        <v>505185.88545454538</v>
      </c>
      <c r="D5" s="23">
        <f t="shared" si="0"/>
        <v>2741911.07</v>
      </c>
      <c r="E5" s="12"/>
    </row>
    <row r="6" spans="1:9" ht="30" customHeight="1">
      <c r="A6" s="6" t="s">
        <v>9</v>
      </c>
      <c r="B6" s="24">
        <v>1967892.59</v>
      </c>
      <c r="C6" s="24">
        <v>387982.58</v>
      </c>
      <c r="D6" s="23">
        <f t="shared" si="0"/>
        <v>2355875.17</v>
      </c>
      <c r="E6" s="12"/>
      <c r="F6" s="12"/>
    </row>
    <row r="7" spans="1:9" ht="30" customHeight="1">
      <c r="A7" s="4" t="s">
        <v>10</v>
      </c>
      <c r="B7" s="23">
        <v>818135.79</v>
      </c>
      <c r="C7" s="23">
        <v>62315.68</v>
      </c>
      <c r="D7" s="23">
        <f t="shared" si="0"/>
        <v>880451.47000000009</v>
      </c>
      <c r="E7" s="12"/>
    </row>
    <row r="8" spans="1:9" ht="30" customHeight="1">
      <c r="A8" s="6" t="s">
        <v>11</v>
      </c>
      <c r="B8" s="24">
        <v>336302.14332249446</v>
      </c>
      <c r="C8" s="24">
        <v>79444.646677505545</v>
      </c>
      <c r="D8" s="23">
        <f t="shared" si="0"/>
        <v>415746.79000000004</v>
      </c>
      <c r="E8" s="12"/>
      <c r="F8" s="12"/>
    </row>
    <row r="9" spans="1:9" ht="30" customHeight="1">
      <c r="A9" s="9" t="s">
        <v>12</v>
      </c>
      <c r="B9" s="25">
        <f>SUM(B2:B8)</f>
        <v>20575538.519727405</v>
      </c>
      <c r="C9" s="25">
        <f>SUM(C2:C8)</f>
        <v>5315894.0121320505</v>
      </c>
      <c r="D9" s="25">
        <f>SUM(D2:D8)</f>
        <v>25891432.531859457</v>
      </c>
      <c r="E9" s="12"/>
    </row>
    <row r="10" spans="1:9" ht="30" customHeight="1">
      <c r="D10" s="12"/>
    </row>
    <row r="11" spans="1:9" ht="43.2">
      <c r="A11" s="13" t="s">
        <v>0</v>
      </c>
      <c r="B11" s="14" t="s">
        <v>17</v>
      </c>
      <c r="C11" s="14" t="s">
        <v>14</v>
      </c>
      <c r="D11" s="14" t="s">
        <v>15</v>
      </c>
      <c r="F11" s="12"/>
    </row>
    <row r="12" spans="1:9" ht="30" customHeight="1">
      <c r="A12" s="17" t="s">
        <v>5</v>
      </c>
      <c r="B12" s="27">
        <v>8665267.0700000003</v>
      </c>
      <c r="C12" s="27">
        <v>0</v>
      </c>
      <c r="D12" s="26">
        <f t="shared" ref="D12:D18" si="1">B12+C12</f>
        <v>8665267.0700000003</v>
      </c>
      <c r="F12" s="12"/>
      <c r="G12" s="12"/>
    </row>
    <row r="13" spans="1:9" ht="30" customHeight="1">
      <c r="A13" s="15" t="s">
        <v>6</v>
      </c>
      <c r="B13" s="26">
        <v>6073070.9570138883</v>
      </c>
      <c r="C13" s="26">
        <v>162920.04298611201</v>
      </c>
      <c r="D13" s="26">
        <f t="shared" si="1"/>
        <v>6235991</v>
      </c>
      <c r="F13" s="12"/>
      <c r="G13" s="12"/>
      <c r="I13" s="12"/>
    </row>
    <row r="14" spans="1:9" ht="30" customHeight="1">
      <c r="A14" s="19" t="s">
        <v>7</v>
      </c>
      <c r="B14" s="27">
        <v>4489376.4848712469</v>
      </c>
      <c r="C14" s="27">
        <v>106813.47698820963</v>
      </c>
      <c r="D14" s="26">
        <f t="shared" si="1"/>
        <v>4596189.9618594563</v>
      </c>
      <c r="F14" s="12"/>
      <c r="G14" s="12"/>
      <c r="I14" s="12"/>
    </row>
    <row r="15" spans="1:9" ht="30" customHeight="1">
      <c r="A15" s="15" t="s">
        <v>8</v>
      </c>
      <c r="B15" s="26">
        <v>2699258.2351334309</v>
      </c>
      <c r="C15" s="26">
        <v>42652.834866568912</v>
      </c>
      <c r="D15" s="26">
        <f t="shared" si="1"/>
        <v>2741911.07</v>
      </c>
      <c r="F15" s="12"/>
      <c r="G15" s="12"/>
    </row>
    <row r="16" spans="1:9" ht="30" customHeight="1">
      <c r="A16" s="17" t="s">
        <v>9</v>
      </c>
      <c r="B16" s="27">
        <v>2355875.17</v>
      </c>
      <c r="C16" s="27">
        <v>0</v>
      </c>
      <c r="D16" s="26">
        <f t="shared" si="1"/>
        <v>2355875.17</v>
      </c>
      <c r="F16" s="12"/>
      <c r="G16" s="12"/>
    </row>
    <row r="17" spans="1:11" ht="30" customHeight="1">
      <c r="A17" s="15" t="s">
        <v>10</v>
      </c>
      <c r="B17" s="26">
        <v>873655.3155524038</v>
      </c>
      <c r="C17" s="26">
        <v>6796.1544475961682</v>
      </c>
      <c r="D17" s="26">
        <f t="shared" si="1"/>
        <v>880451.47</v>
      </c>
      <c r="F17" s="12"/>
      <c r="G17" s="12"/>
    </row>
    <row r="18" spans="1:11" ht="30" customHeight="1">
      <c r="A18" s="17" t="s">
        <v>11</v>
      </c>
      <c r="B18" s="27">
        <v>415746.79</v>
      </c>
      <c r="C18" s="27">
        <v>0</v>
      </c>
      <c r="D18" s="26">
        <f t="shared" si="1"/>
        <v>415746.79</v>
      </c>
      <c r="F18" s="12"/>
      <c r="G18" s="12"/>
    </row>
    <row r="19" spans="1:11" ht="30" customHeight="1">
      <c r="A19" s="20" t="s">
        <v>12</v>
      </c>
      <c r="B19" s="22">
        <f>SUM(B12:B18)</f>
        <v>25572250.022570971</v>
      </c>
      <c r="C19" s="22">
        <f>SUM(C12:C18)</f>
        <v>319182.50928848673</v>
      </c>
      <c r="D19" s="22">
        <f>B19+C19</f>
        <v>25891432.531859457</v>
      </c>
    </row>
    <row r="21" spans="1:11">
      <c r="B21" s="12"/>
      <c r="D21" s="12"/>
      <c r="F21" s="12"/>
      <c r="K21" s="12"/>
    </row>
    <row r="22" spans="1:11">
      <c r="K22" s="1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topLeftCell="A7" workbookViewId="0">
      <selection activeCell="F17" sqref="F17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7" width="12.6640625" style="3" bestFit="1" customWidth="1"/>
    <col min="8" max="8" width="11.44140625" style="3"/>
    <col min="9" max="9" width="12.6640625" style="3" bestFit="1" customWidth="1"/>
    <col min="10" max="10" width="11.44140625" style="3"/>
    <col min="11" max="11" width="12.6640625" style="3" bestFit="1" customWidth="1"/>
    <col min="12" max="16384" width="11.44140625" style="3"/>
  </cols>
  <sheetData>
    <row r="1" spans="1:9" ht="28.8">
      <c r="A1" s="1" t="s">
        <v>0</v>
      </c>
      <c r="B1" s="2" t="s">
        <v>1</v>
      </c>
      <c r="C1" s="2" t="s">
        <v>2</v>
      </c>
      <c r="D1" s="2" t="s">
        <v>18</v>
      </c>
    </row>
    <row r="2" spans="1:9" ht="30" customHeight="1">
      <c r="A2" s="4" t="s">
        <v>4</v>
      </c>
      <c r="B2" s="23">
        <v>0</v>
      </c>
      <c r="C2" s="23">
        <v>0</v>
      </c>
      <c r="D2" s="23">
        <f>B2+C2</f>
        <v>0</v>
      </c>
    </row>
    <row r="3" spans="1:9" ht="30" customHeight="1">
      <c r="A3" s="6" t="s">
        <v>5</v>
      </c>
      <c r="B3" s="24">
        <v>8665267.0700000003</v>
      </c>
      <c r="C3" s="24">
        <v>2166316.7599999998</v>
      </c>
      <c r="D3" s="23">
        <f t="shared" ref="D3:D9" si="0">B3+C3</f>
        <v>10831583.83</v>
      </c>
    </row>
    <row r="4" spans="1:9" ht="30" customHeight="1">
      <c r="A4" s="4" t="s">
        <v>6</v>
      </c>
      <c r="B4" s="23">
        <v>6235991</v>
      </c>
      <c r="C4" s="23">
        <v>1197231.21</v>
      </c>
      <c r="D4" s="23">
        <f t="shared" si="0"/>
        <v>7433222.21</v>
      </c>
      <c r="E4" s="12"/>
      <c r="F4" s="12"/>
    </row>
    <row r="5" spans="1:9" ht="30" customHeight="1">
      <c r="A5" s="8" t="s">
        <v>7</v>
      </c>
      <c r="B5" s="24">
        <v>4596189.9618594572</v>
      </c>
      <c r="C5" s="24">
        <v>915960.97</v>
      </c>
      <c r="D5" s="23">
        <f t="shared" si="0"/>
        <v>5512150.9318594569</v>
      </c>
      <c r="E5" s="12"/>
    </row>
    <row r="6" spans="1:9" ht="30" customHeight="1">
      <c r="A6" s="4" t="s">
        <v>8</v>
      </c>
      <c r="B6" s="23">
        <v>2741911.07</v>
      </c>
      <c r="C6" s="23">
        <v>502781.89</v>
      </c>
      <c r="D6" s="23">
        <f t="shared" si="0"/>
        <v>3244692.96</v>
      </c>
      <c r="E6" s="12"/>
    </row>
    <row r="7" spans="1:9" ht="30" customHeight="1">
      <c r="A7" s="6" t="s">
        <v>9</v>
      </c>
      <c r="B7" s="24">
        <v>2355875.1699999995</v>
      </c>
      <c r="C7" s="24">
        <v>383495.67999999999</v>
      </c>
      <c r="D7" s="23">
        <f t="shared" si="0"/>
        <v>2739370.8499999996</v>
      </c>
      <c r="E7" s="12"/>
      <c r="F7" s="12"/>
    </row>
    <row r="8" spans="1:9" ht="30" customHeight="1">
      <c r="A8" s="4" t="s">
        <v>10</v>
      </c>
      <c r="B8" s="23">
        <v>336179.93999999994</v>
      </c>
      <c r="C8" s="23">
        <v>152877.31000000003</v>
      </c>
      <c r="D8" s="23">
        <f t="shared" si="0"/>
        <v>489057.25</v>
      </c>
      <c r="E8" s="12"/>
    </row>
    <row r="9" spans="1:9" ht="30" customHeight="1">
      <c r="A9" s="6" t="s">
        <v>11</v>
      </c>
      <c r="B9" s="24">
        <v>514728.23595952871</v>
      </c>
      <c r="C9" s="24">
        <v>93145.32</v>
      </c>
      <c r="D9" s="23">
        <f t="shared" si="0"/>
        <v>607873.55595952878</v>
      </c>
      <c r="E9" s="12"/>
      <c r="F9" s="12"/>
    </row>
    <row r="10" spans="1:9" ht="30" customHeight="1">
      <c r="A10" s="9" t="s">
        <v>12</v>
      </c>
      <c r="B10" s="25">
        <f>SUM(B2:B9)</f>
        <v>25446142.447818987</v>
      </c>
      <c r="C10" s="25">
        <f>SUM(C2:C9)</f>
        <v>5411809.1399999987</v>
      </c>
      <c r="D10" s="25">
        <f>SUM(D2:D9)</f>
        <v>30857951.587818988</v>
      </c>
      <c r="E10" s="12"/>
    </row>
    <row r="11" spans="1:9" ht="30" customHeight="1">
      <c r="D11" s="12"/>
    </row>
    <row r="12" spans="1:9" ht="43.2">
      <c r="A12" s="13" t="s">
        <v>0</v>
      </c>
      <c r="B12" s="14" t="s">
        <v>17</v>
      </c>
      <c r="C12" s="14" t="s">
        <v>14</v>
      </c>
      <c r="D12" s="14" t="s">
        <v>15</v>
      </c>
      <c r="F12" s="12"/>
    </row>
    <row r="13" spans="1:9" ht="30" customHeight="1">
      <c r="A13" s="15" t="s">
        <v>4</v>
      </c>
      <c r="B13" s="26">
        <v>0</v>
      </c>
      <c r="C13" s="26">
        <v>0</v>
      </c>
      <c r="D13" s="26">
        <f>B13+C13</f>
        <v>0</v>
      </c>
      <c r="E13" s="12"/>
      <c r="G13" s="12"/>
    </row>
    <row r="14" spans="1:9" ht="30" customHeight="1">
      <c r="A14" s="17" t="s">
        <v>5</v>
      </c>
      <c r="B14" s="27">
        <v>10831583.83</v>
      </c>
      <c r="C14" s="27">
        <v>0</v>
      </c>
      <c r="D14" s="26">
        <f t="shared" ref="D14:D20" si="1">B14+C14</f>
        <v>10831583.83</v>
      </c>
      <c r="G14" s="12"/>
    </row>
    <row r="15" spans="1:9" ht="30" customHeight="1">
      <c r="A15" s="15" t="s">
        <v>6</v>
      </c>
      <c r="B15" s="26">
        <v>7191693.2348970948</v>
      </c>
      <c r="C15" s="26">
        <v>241528.97510290553</v>
      </c>
      <c r="D15" s="26">
        <f t="shared" si="1"/>
        <v>7433222.21</v>
      </c>
      <c r="G15" s="12"/>
      <c r="I15" s="12"/>
    </row>
    <row r="16" spans="1:9" ht="30" customHeight="1">
      <c r="A16" s="19" t="s">
        <v>7</v>
      </c>
      <c r="B16" s="27">
        <v>5351170.2212379798</v>
      </c>
      <c r="C16" s="27">
        <v>160980.71062147664</v>
      </c>
      <c r="D16" s="26">
        <f t="shared" si="1"/>
        <v>5512150.931859456</v>
      </c>
      <c r="G16" s="12"/>
      <c r="I16" s="12"/>
    </row>
    <row r="17" spans="1:11" ht="30" customHeight="1">
      <c r="A17" s="15" t="s">
        <v>8</v>
      </c>
      <c r="B17" s="26">
        <v>3180410.0335039981</v>
      </c>
      <c r="C17" s="26">
        <v>64282.933768729177</v>
      </c>
      <c r="D17" s="26">
        <f t="shared" si="1"/>
        <v>3244692.9672727273</v>
      </c>
      <c r="G17" s="12"/>
    </row>
    <row r="18" spans="1:11" ht="30" customHeight="1">
      <c r="A18" s="17" t="s">
        <v>9</v>
      </c>
      <c r="B18" s="27">
        <v>2739370.85</v>
      </c>
      <c r="C18" s="27">
        <v>0</v>
      </c>
      <c r="D18" s="26">
        <f t="shared" si="1"/>
        <v>2739370.85</v>
      </c>
      <c r="G18" s="12"/>
    </row>
    <row r="19" spans="1:11" ht="30" customHeight="1">
      <c r="A19" s="15" t="s">
        <v>10</v>
      </c>
      <c r="B19" s="26">
        <v>478518.33824078413</v>
      </c>
      <c r="C19" s="26">
        <v>10538.911759215895</v>
      </c>
      <c r="D19" s="26">
        <f t="shared" si="1"/>
        <v>489057.25</v>
      </c>
      <c r="G19" s="12"/>
    </row>
    <row r="20" spans="1:11" ht="30" customHeight="1">
      <c r="A20" s="17" t="s">
        <v>11</v>
      </c>
      <c r="B20" s="27">
        <v>607873.56000000006</v>
      </c>
      <c r="C20" s="27">
        <v>0</v>
      </c>
      <c r="D20" s="26">
        <f t="shared" si="1"/>
        <v>607873.56000000006</v>
      </c>
      <c r="G20" s="12"/>
    </row>
    <row r="21" spans="1:11" ht="30" customHeight="1">
      <c r="A21" s="20" t="s">
        <v>12</v>
      </c>
      <c r="B21" s="22">
        <f>SUM(B13:B20)</f>
        <v>30380620.067879856</v>
      </c>
      <c r="C21" s="22">
        <v>477331.52</v>
      </c>
      <c r="D21" s="22">
        <f>B21+C21</f>
        <v>30857951.587879855</v>
      </c>
    </row>
    <row r="23" spans="1:11">
      <c r="B23" s="12"/>
      <c r="D23" s="12"/>
      <c r="F23" s="12"/>
      <c r="K23" s="12"/>
    </row>
    <row r="24" spans="1:11">
      <c r="K24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>
      <selection activeCell="D24" sqref="D24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7" width="12.6640625" style="3" bestFit="1" customWidth="1"/>
    <col min="8" max="16384" width="11.44140625" style="3"/>
  </cols>
  <sheetData>
    <row r="1" spans="1:7" ht="28.8">
      <c r="A1" s="1" t="s">
        <v>0</v>
      </c>
      <c r="B1" s="2" t="s">
        <v>1</v>
      </c>
      <c r="C1" s="2" t="s">
        <v>2</v>
      </c>
      <c r="D1" s="2" t="s">
        <v>16</v>
      </c>
    </row>
    <row r="2" spans="1:7" ht="24.9" customHeight="1">
      <c r="A2" s="4" t="s">
        <v>4</v>
      </c>
      <c r="B2" s="5">
        <v>25000000</v>
      </c>
      <c r="C2" s="5">
        <v>0</v>
      </c>
      <c r="D2" s="5">
        <f>B2+C2</f>
        <v>25000000</v>
      </c>
    </row>
    <row r="3" spans="1:7" ht="24.9" customHeight="1">
      <c r="A3" s="6" t="s">
        <v>5</v>
      </c>
      <c r="B3" s="7">
        <v>10831583.83</v>
      </c>
      <c r="C3" s="7">
        <v>2166316.7600000002</v>
      </c>
      <c r="D3" s="5">
        <f t="shared" ref="D3:D9" si="0">B3+C3</f>
        <v>12997900.59</v>
      </c>
    </row>
    <row r="4" spans="1:7" ht="28.8">
      <c r="A4" s="4" t="s">
        <v>6</v>
      </c>
      <c r="B4" s="5">
        <v>7433222.21</v>
      </c>
      <c r="C4" s="5">
        <v>1196946.6299999999</v>
      </c>
      <c r="D4" s="5">
        <f t="shared" si="0"/>
        <v>8630168.8399999999</v>
      </c>
    </row>
    <row r="5" spans="1:7" ht="24.9" customHeight="1">
      <c r="A5" s="8" t="s">
        <v>7</v>
      </c>
      <c r="B5" s="7">
        <v>5512150.9299999997</v>
      </c>
      <c r="C5" s="7">
        <v>914808.92</v>
      </c>
      <c r="D5" s="5">
        <f t="shared" si="0"/>
        <v>6426959.8499999996</v>
      </c>
    </row>
    <row r="6" spans="1:7">
      <c r="A6" s="4" t="s">
        <v>8</v>
      </c>
      <c r="B6" s="5">
        <v>3244692.95</v>
      </c>
      <c r="C6" s="5">
        <v>500411.41</v>
      </c>
      <c r="D6" s="5">
        <f t="shared" si="0"/>
        <v>3745104.3600000003</v>
      </c>
    </row>
    <row r="7" spans="1:7" ht="24.9" customHeight="1">
      <c r="A7" s="6" t="s">
        <v>9</v>
      </c>
      <c r="B7" s="7">
        <v>2734893.49</v>
      </c>
      <c r="C7" s="7">
        <v>383538.03</v>
      </c>
      <c r="D7" s="5">
        <f t="shared" si="0"/>
        <v>3118431.5200000005</v>
      </c>
    </row>
    <row r="8" spans="1:7" ht="24.9" customHeight="1">
      <c r="A8" s="4" t="s">
        <v>10</v>
      </c>
      <c r="B8" s="5">
        <v>464600.39</v>
      </c>
      <c r="C8" s="5">
        <v>475405.03</v>
      </c>
      <c r="D8" s="5">
        <f t="shared" si="0"/>
        <v>940005.42</v>
      </c>
    </row>
    <row r="9" spans="1:7" ht="28.8">
      <c r="A9" s="6" t="s">
        <v>11</v>
      </c>
      <c r="B9" s="7">
        <v>624105.68999999994</v>
      </c>
      <c r="C9" s="7">
        <v>94839.73</v>
      </c>
      <c r="D9" s="5">
        <f t="shared" si="0"/>
        <v>718945.41999999993</v>
      </c>
    </row>
    <row r="10" spans="1:7" ht="24.9" customHeight="1">
      <c r="A10" s="9" t="s">
        <v>12</v>
      </c>
      <c r="B10" s="10">
        <f>SUM(B2:B9)</f>
        <v>55845249.490000002</v>
      </c>
      <c r="C10" s="10">
        <f>SUM(C2:C9)</f>
        <v>5732266.5100000016</v>
      </c>
      <c r="D10" s="10">
        <f>SUM(D2:D9)</f>
        <v>61577516.000000015</v>
      </c>
      <c r="E10" s="12"/>
    </row>
    <row r="11" spans="1:7">
      <c r="D11" s="12"/>
    </row>
    <row r="13" spans="1:7">
      <c r="F13" s="12"/>
    </row>
    <row r="15" spans="1:7" ht="43.2">
      <c r="A15" s="13" t="s">
        <v>0</v>
      </c>
      <c r="B15" s="22" t="s">
        <v>17</v>
      </c>
      <c r="C15" s="14" t="s">
        <v>14</v>
      </c>
      <c r="D15" s="14" t="s">
        <v>15</v>
      </c>
    </row>
    <row r="16" spans="1:7">
      <c r="A16" s="15" t="s">
        <v>4</v>
      </c>
      <c r="B16" s="16">
        <v>25000000</v>
      </c>
      <c r="C16" s="16">
        <v>0</v>
      </c>
      <c r="D16" s="16">
        <f>B16+C16</f>
        <v>25000000</v>
      </c>
      <c r="E16" s="12">
        <f>B24-5732266.51</f>
        <v>55175990.900000006</v>
      </c>
      <c r="G16" s="12"/>
    </row>
    <row r="17" spans="1:7">
      <c r="A17" s="17" t="s">
        <v>5</v>
      </c>
      <c r="B17" s="18">
        <v>12997900.59</v>
      </c>
      <c r="C17" s="18">
        <v>0</v>
      </c>
      <c r="D17" s="16">
        <f t="shared" ref="D17:D23" si="1">B17+C17</f>
        <v>12997900.59</v>
      </c>
      <c r="G17" s="12"/>
    </row>
    <row r="18" spans="1:7" ht="28.8">
      <c r="A18" s="15" t="s">
        <v>6</v>
      </c>
      <c r="B18" s="16">
        <v>8294133.9699999997</v>
      </c>
      <c r="C18" s="16">
        <v>336034.87</v>
      </c>
      <c r="D18" s="16">
        <f t="shared" si="1"/>
        <v>8630168.8399999999</v>
      </c>
      <c r="G18" s="12"/>
    </row>
    <row r="19" spans="1:7">
      <c r="A19" s="19" t="s">
        <v>7</v>
      </c>
      <c r="B19" s="18">
        <v>6200514.5999999996</v>
      </c>
      <c r="C19" s="18">
        <v>226445.25</v>
      </c>
      <c r="D19" s="16">
        <f t="shared" si="1"/>
        <v>6426959.8499999996</v>
      </c>
      <c r="G19" s="12"/>
    </row>
    <row r="20" spans="1:7">
      <c r="A20" s="15" t="s">
        <v>8</v>
      </c>
      <c r="B20" s="16">
        <v>3654680.0800000005</v>
      </c>
      <c r="C20" s="16">
        <v>90424.28</v>
      </c>
      <c r="D20" s="16">
        <f t="shared" si="1"/>
        <v>3745104.3600000003</v>
      </c>
      <c r="G20" s="12"/>
    </row>
    <row r="21" spans="1:7">
      <c r="A21" s="17" t="s">
        <v>9</v>
      </c>
      <c r="B21" s="18">
        <v>3118431.5200000005</v>
      </c>
      <c r="C21" s="18">
        <v>0</v>
      </c>
      <c r="D21" s="16">
        <f t="shared" si="1"/>
        <v>3118431.5200000005</v>
      </c>
      <c r="G21" s="12"/>
    </row>
    <row r="22" spans="1:7">
      <c r="A22" s="15" t="s">
        <v>10</v>
      </c>
      <c r="B22" s="16">
        <v>923651.2300000001</v>
      </c>
      <c r="C22" s="16">
        <v>16354.19</v>
      </c>
      <c r="D22" s="16">
        <f t="shared" si="1"/>
        <v>940005.42</v>
      </c>
      <c r="G22" s="12"/>
    </row>
    <row r="23" spans="1:7" ht="28.8">
      <c r="A23" s="17" t="s">
        <v>11</v>
      </c>
      <c r="B23" s="18">
        <v>718945.41999999993</v>
      </c>
      <c r="C23" s="18">
        <v>0</v>
      </c>
      <c r="D23" s="16">
        <f t="shared" si="1"/>
        <v>718945.41999999993</v>
      </c>
      <c r="G23" s="12"/>
    </row>
    <row r="24" spans="1:7">
      <c r="A24" s="20" t="s">
        <v>12</v>
      </c>
      <c r="B24" s="21">
        <f>SUM(B16:B23)</f>
        <v>60908257.410000004</v>
      </c>
      <c r="C24" s="21">
        <f>SUM(C16:C23)</f>
        <v>669258.59</v>
      </c>
      <c r="D24" s="21">
        <f>SUM(D16:D23)</f>
        <v>61577516.000000015</v>
      </c>
    </row>
    <row r="26" spans="1:7">
      <c r="B26" s="12"/>
      <c r="D26" s="12"/>
      <c r="F26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workbookViewId="0">
      <selection activeCell="C24" sqref="C24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5" width="11.44140625" style="3"/>
    <col min="6" max="6" width="12.6640625" style="3" bestFit="1" customWidth="1"/>
    <col min="7" max="16384" width="11.44140625" style="3"/>
  </cols>
  <sheetData>
    <row r="1" spans="1:6" ht="28.8">
      <c r="A1" s="1" t="s">
        <v>0</v>
      </c>
      <c r="B1" s="2" t="s">
        <v>1</v>
      </c>
      <c r="C1" s="2" t="s">
        <v>2</v>
      </c>
      <c r="D1" s="2" t="s">
        <v>3</v>
      </c>
    </row>
    <row r="2" spans="1:6" ht="24.9" customHeight="1">
      <c r="A2" s="4" t="s">
        <v>4</v>
      </c>
      <c r="B2" s="5">
        <v>25000000</v>
      </c>
      <c r="C2" s="5">
        <v>0</v>
      </c>
      <c r="D2" s="5">
        <v>25000000</v>
      </c>
    </row>
    <row r="3" spans="1:6" ht="24.9" customHeight="1">
      <c r="A3" s="6" t="s">
        <v>5</v>
      </c>
      <c r="B3" s="7">
        <v>12997900.59</v>
      </c>
      <c r="C3" s="7">
        <v>2166316.7600000002</v>
      </c>
      <c r="D3" s="5">
        <v>15164217.35</v>
      </c>
    </row>
    <row r="4" spans="1:6" ht="28.8">
      <c r="A4" s="4" t="s">
        <v>6</v>
      </c>
      <c r="B4" s="5">
        <v>8630168.8445454594</v>
      </c>
      <c r="C4" s="5">
        <v>1196665.3463636371</v>
      </c>
      <c r="D4" s="5">
        <v>9826834.190909097</v>
      </c>
    </row>
    <row r="5" spans="1:6" ht="24.9" customHeight="1">
      <c r="A5" s="8" t="s">
        <v>7</v>
      </c>
      <c r="B5" s="7">
        <v>6426959.8518594578</v>
      </c>
      <c r="C5" s="7">
        <v>913672.92999999993</v>
      </c>
      <c r="D5" s="5">
        <v>7340632.7818594575</v>
      </c>
    </row>
    <row r="6" spans="1:6">
      <c r="A6" s="4" t="s">
        <v>8</v>
      </c>
      <c r="B6" s="5">
        <v>3745104.3590909094</v>
      </c>
      <c r="C6" s="5">
        <v>498073.97</v>
      </c>
      <c r="D6" s="5">
        <v>4243178.3290909091</v>
      </c>
    </row>
    <row r="7" spans="1:6" ht="24.9" customHeight="1">
      <c r="A7" s="6" t="s">
        <v>9</v>
      </c>
      <c r="B7" s="7">
        <v>3114005.9399999995</v>
      </c>
      <c r="C7" s="7">
        <v>379102.53</v>
      </c>
      <c r="D7" s="5">
        <v>3493108.4699999997</v>
      </c>
    </row>
    <row r="8" spans="1:6" ht="24.9" customHeight="1">
      <c r="A8" s="4" t="s">
        <v>10</v>
      </c>
      <c r="B8" s="5">
        <v>915548.91999999934</v>
      </c>
      <c r="C8" s="5">
        <v>640943.58000000019</v>
      </c>
      <c r="D8" s="5">
        <v>1556492.4999999995</v>
      </c>
    </row>
    <row r="9" spans="1:6" ht="28.8">
      <c r="A9" s="6" t="s">
        <v>11</v>
      </c>
      <c r="B9" s="7">
        <v>759352.88049659913</v>
      </c>
      <c r="C9" s="7">
        <v>78575.03</v>
      </c>
      <c r="D9" s="5">
        <v>837927.91049659916</v>
      </c>
    </row>
    <row r="10" spans="1:6" ht="24.9" customHeight="1">
      <c r="A10" s="9" t="s">
        <v>12</v>
      </c>
      <c r="B10" s="10">
        <v>61589041.38599243</v>
      </c>
      <c r="C10" s="10">
        <v>5873350.1463636374</v>
      </c>
      <c r="D10" s="10">
        <v>67462391.532356054</v>
      </c>
    </row>
    <row r="13" spans="1:6">
      <c r="F13" s="12"/>
    </row>
    <row r="15" spans="1:6" ht="43.2">
      <c r="A15" s="13" t="s">
        <v>0</v>
      </c>
      <c r="B15" s="14" t="s">
        <v>13</v>
      </c>
      <c r="C15" s="14" t="s">
        <v>14</v>
      </c>
      <c r="D15" s="14" t="s">
        <v>15</v>
      </c>
    </row>
    <row r="16" spans="1:6">
      <c r="A16" s="15" t="s">
        <v>4</v>
      </c>
      <c r="B16" s="16">
        <v>24655080.239999998</v>
      </c>
      <c r="C16" s="16">
        <v>344919.76</v>
      </c>
      <c r="D16" s="16">
        <v>25000000</v>
      </c>
    </row>
    <row r="17" spans="1:4">
      <c r="A17" s="17" t="s">
        <v>5</v>
      </c>
      <c r="B17" s="18">
        <v>15164217.35</v>
      </c>
      <c r="C17" s="18">
        <v>0</v>
      </c>
      <c r="D17" s="18">
        <v>15164217.35</v>
      </c>
    </row>
    <row r="18" spans="1:4" ht="28.8">
      <c r="A18" s="15" t="s">
        <v>6</v>
      </c>
      <c r="B18" s="16">
        <v>9380171.6799999997</v>
      </c>
      <c r="C18" s="16">
        <v>446662.51</v>
      </c>
      <c r="D18" s="16">
        <v>9826834.1899999995</v>
      </c>
    </row>
    <row r="19" spans="1:4">
      <c r="A19" s="19" t="s">
        <v>7</v>
      </c>
      <c r="B19" s="18">
        <v>7037265.9500000002</v>
      </c>
      <c r="C19" s="18">
        <v>303366.83</v>
      </c>
      <c r="D19" s="18">
        <v>7340632.7800000003</v>
      </c>
    </row>
    <row r="20" spans="1:4">
      <c r="A20" s="15" t="s">
        <v>8</v>
      </c>
      <c r="B20" s="16">
        <v>4122037.67</v>
      </c>
      <c r="C20" s="16">
        <v>121140.66</v>
      </c>
      <c r="D20" s="16">
        <v>4243178.33</v>
      </c>
    </row>
    <row r="21" spans="1:4">
      <c r="A21" s="17" t="s">
        <v>9</v>
      </c>
      <c r="B21" s="18">
        <v>3493108.47</v>
      </c>
      <c r="C21" s="18">
        <v>0</v>
      </c>
      <c r="D21" s="18">
        <v>3493108.47</v>
      </c>
    </row>
    <row r="22" spans="1:4">
      <c r="A22" s="15" t="s">
        <v>10</v>
      </c>
      <c r="B22" s="16">
        <v>1527786.95</v>
      </c>
      <c r="C22" s="16">
        <v>28705.55</v>
      </c>
      <c r="D22" s="16">
        <v>1556492.5</v>
      </c>
    </row>
    <row r="23" spans="1:4" ht="28.8">
      <c r="A23" s="17" t="s">
        <v>11</v>
      </c>
      <c r="B23" s="18">
        <v>837927.91</v>
      </c>
      <c r="C23" s="18">
        <v>0</v>
      </c>
      <c r="D23" s="18">
        <v>837927.91</v>
      </c>
    </row>
    <row r="24" spans="1:4">
      <c r="A24" s="20" t="s">
        <v>12</v>
      </c>
      <c r="B24" s="21">
        <v>66217596.219999999</v>
      </c>
      <c r="C24" s="21">
        <v>1244795.31</v>
      </c>
      <c r="D24" s="21">
        <v>67462391.530000001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cuadro 2021</vt:lpstr>
      <vt:lpstr>cuadro 2020</vt:lpstr>
      <vt:lpstr>cuadro 2019</vt:lpstr>
      <vt:lpstr>cuadro 2018</vt:lpstr>
      <vt:lpstr>cuadro 2017</vt:lpstr>
      <vt:lpstr>cuadro 2016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mariajesus.carrasco</cp:lastModifiedBy>
  <cp:lastPrinted>2019-02-05T08:54:20Z</cp:lastPrinted>
  <dcterms:created xsi:type="dcterms:W3CDTF">2018-02-20T17:43:56Z</dcterms:created>
  <dcterms:modified xsi:type="dcterms:W3CDTF">2022-10-24T16:36:03Z</dcterms:modified>
</cp:coreProperties>
</file>