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filterPrivacy="1" defaultThemeVersion="124226"/>
  <xr:revisionPtr revIDLastSave="0" documentId="8_{F146D0C1-64E3-494A-B090-A65F82A52CB0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liq ingresos 2021" sheetId="6" r:id="rId1"/>
  </sheets>
  <definedNames>
    <definedName name="_xlnm._FilterDatabase" localSheetId="0" hidden="1">'liq ingresos 2021'!#REF!</definedName>
    <definedName name="_xlnm.Print_Titles" localSheetId="0">'liq ingresos 2021'!$2:$2</definedName>
  </definedNames>
  <calcPr calcId="191029"/>
</workbook>
</file>

<file path=xl/calcChain.xml><?xml version="1.0" encoding="utf-8"?>
<calcChain xmlns="http://schemas.openxmlformats.org/spreadsheetml/2006/main">
  <c r="E354" i="6" l="1"/>
  <c r="D354" i="6"/>
  <c r="C354" i="6"/>
  <c r="B354" i="6"/>
  <c r="E343" i="6"/>
  <c r="D343" i="6"/>
  <c r="C343" i="6"/>
  <c r="B343" i="6"/>
  <c r="E261" i="6" l="1"/>
  <c r="D261" i="6"/>
  <c r="C261" i="6"/>
  <c r="B261" i="6"/>
  <c r="E254" i="6"/>
  <c r="D254" i="6"/>
  <c r="C254" i="6"/>
  <c r="B254" i="6"/>
  <c r="F245" i="6"/>
  <c r="F244" i="6"/>
  <c r="E224" i="6"/>
  <c r="D224" i="6"/>
  <c r="C224" i="6"/>
  <c r="B224" i="6"/>
  <c r="E213" i="6"/>
  <c r="D213" i="6"/>
  <c r="C213" i="6"/>
  <c r="B213" i="6"/>
  <c r="E204" i="6" l="1"/>
  <c r="D204" i="6"/>
  <c r="C204" i="6"/>
  <c r="B204" i="6"/>
  <c r="E190" i="6"/>
  <c r="F150" i="6" l="1"/>
  <c r="F389" i="6" l="1"/>
  <c r="E330" i="6" l="1"/>
  <c r="D330" i="6"/>
  <c r="C330" i="6"/>
  <c r="B330" i="6"/>
  <c r="E318" i="6" l="1"/>
  <c r="D318" i="6"/>
  <c r="C318" i="6"/>
  <c r="B318" i="6"/>
  <c r="E299" i="6" l="1"/>
  <c r="D299" i="6"/>
  <c r="C299" i="6"/>
  <c r="B299" i="6"/>
  <c r="F298" i="6"/>
  <c r="F299" i="6" l="1"/>
  <c r="F210" i="6"/>
  <c r="F88" i="6" l="1"/>
  <c r="F60" i="6"/>
  <c r="B9" i="6"/>
  <c r="C9" i="6"/>
  <c r="D9" i="6"/>
  <c r="E9" i="6"/>
  <c r="F427" i="6" l="1"/>
  <c r="E441" i="6" l="1"/>
  <c r="E442" i="6" s="1"/>
  <c r="D441" i="6"/>
  <c r="D442" i="6" s="1"/>
  <c r="C441" i="6"/>
  <c r="C442" i="6" s="1"/>
  <c r="B441" i="6"/>
  <c r="B442" i="6" s="1"/>
  <c r="F440" i="6"/>
  <c r="E435" i="6"/>
  <c r="D435" i="6"/>
  <c r="C435" i="6"/>
  <c r="B435" i="6"/>
  <c r="E432" i="6"/>
  <c r="D432" i="6"/>
  <c r="C432" i="6"/>
  <c r="C436" i="6" s="1"/>
  <c r="B432" i="6"/>
  <c r="F434" i="6"/>
  <c r="F431" i="6"/>
  <c r="F429" i="6"/>
  <c r="F428" i="6"/>
  <c r="D436" i="6" l="1"/>
  <c r="F435" i="6"/>
  <c r="F442" i="6"/>
  <c r="F441" i="6"/>
  <c r="E436" i="6"/>
  <c r="F436" i="6" s="1"/>
  <c r="B436" i="6"/>
  <c r="F432" i="6"/>
  <c r="E422" i="6"/>
  <c r="E423" i="6" s="1"/>
  <c r="D422" i="6"/>
  <c r="D423" i="6" s="1"/>
  <c r="C422" i="6"/>
  <c r="C423" i="6" s="1"/>
  <c r="B422" i="6"/>
  <c r="B423" i="6" s="1"/>
  <c r="F420" i="6"/>
  <c r="E415" i="6"/>
  <c r="D415" i="6"/>
  <c r="C415" i="6"/>
  <c r="B415" i="6"/>
  <c r="E412" i="6"/>
  <c r="D412" i="6"/>
  <c r="C412" i="6"/>
  <c r="C416" i="6" s="1"/>
  <c r="B412" i="6"/>
  <c r="B416" i="6" s="1"/>
  <c r="E404" i="6"/>
  <c r="D404" i="6"/>
  <c r="C404" i="6"/>
  <c r="B404" i="6"/>
  <c r="E401" i="6"/>
  <c r="D401" i="6"/>
  <c r="D405" i="6" s="1"/>
  <c r="C401" i="6"/>
  <c r="C405" i="6" s="1"/>
  <c r="B401" i="6"/>
  <c r="F403" i="6"/>
  <c r="F400" i="6"/>
  <c r="F399" i="6"/>
  <c r="E390" i="6"/>
  <c r="D390" i="6"/>
  <c r="C390" i="6"/>
  <c r="B390" i="6"/>
  <c r="E393" i="6"/>
  <c r="D393" i="6"/>
  <c r="C393" i="6"/>
  <c r="B393" i="6"/>
  <c r="F392" i="6"/>
  <c r="F387" i="6"/>
  <c r="E381" i="6"/>
  <c r="D381" i="6"/>
  <c r="C381" i="6"/>
  <c r="B381" i="6"/>
  <c r="E378" i="6"/>
  <c r="D378" i="6"/>
  <c r="D382" i="6" s="1"/>
  <c r="C378" i="6"/>
  <c r="C382" i="6" s="1"/>
  <c r="B378" i="6"/>
  <c r="F380" i="6"/>
  <c r="F377" i="6"/>
  <c r="F375" i="6"/>
  <c r="E369" i="6"/>
  <c r="D369" i="6"/>
  <c r="C369" i="6"/>
  <c r="B369" i="6"/>
  <c r="E366" i="6"/>
  <c r="D366" i="6"/>
  <c r="C366" i="6"/>
  <c r="C370" i="6" s="1"/>
  <c r="B366" i="6"/>
  <c r="F368" i="6"/>
  <c r="F365" i="6"/>
  <c r="F363" i="6"/>
  <c r="F362" i="6"/>
  <c r="E357" i="6"/>
  <c r="D357" i="6"/>
  <c r="C357" i="6"/>
  <c r="B357" i="6"/>
  <c r="E351" i="6"/>
  <c r="E358" i="6" s="1"/>
  <c r="D351" i="6"/>
  <c r="D358" i="6" s="1"/>
  <c r="C351" i="6"/>
  <c r="C358" i="6" s="1"/>
  <c r="B351" i="6"/>
  <c r="B358" i="6" s="1"/>
  <c r="F356" i="6"/>
  <c r="F349" i="6"/>
  <c r="E339" i="6"/>
  <c r="D339" i="6"/>
  <c r="C339" i="6"/>
  <c r="C344" i="6" s="1"/>
  <c r="B339" i="6"/>
  <c r="B344" i="6" s="1"/>
  <c r="F342" i="6"/>
  <c r="F338" i="6"/>
  <c r="F336" i="6"/>
  <c r="E370" i="6" l="1"/>
  <c r="D344" i="6"/>
  <c r="E405" i="6"/>
  <c r="F405" i="6" s="1"/>
  <c r="B405" i="6"/>
  <c r="B382" i="6"/>
  <c r="D370" i="6"/>
  <c r="B370" i="6"/>
  <c r="E416" i="6"/>
  <c r="F422" i="6"/>
  <c r="F423" i="6"/>
  <c r="D416" i="6"/>
  <c r="F339" i="6"/>
  <c r="F369" i="6"/>
  <c r="B394" i="6"/>
  <c r="F381" i="6"/>
  <c r="C394" i="6"/>
  <c r="F404" i="6"/>
  <c r="D394" i="6"/>
  <c r="F401" i="6"/>
  <c r="E394" i="6"/>
  <c r="F393" i="6"/>
  <c r="F390" i="6"/>
  <c r="E382" i="6"/>
  <c r="F382" i="6" s="1"/>
  <c r="F378" i="6"/>
  <c r="F366" i="6"/>
  <c r="F357" i="6"/>
  <c r="F351" i="6"/>
  <c r="E344" i="6"/>
  <c r="F343" i="6"/>
  <c r="E327" i="6"/>
  <c r="E331" i="6" s="1"/>
  <c r="D327" i="6"/>
  <c r="D331" i="6" s="1"/>
  <c r="C327" i="6"/>
  <c r="C331" i="6" s="1"/>
  <c r="B327" i="6"/>
  <c r="B331" i="6" s="1"/>
  <c r="E321" i="6"/>
  <c r="E322" i="6" s="1"/>
  <c r="D321" i="6"/>
  <c r="D322" i="6" s="1"/>
  <c r="C321" i="6"/>
  <c r="C322" i="6" s="1"/>
  <c r="B321" i="6"/>
  <c r="B322" i="6" s="1"/>
  <c r="F320" i="6"/>
  <c r="E312" i="6"/>
  <c r="D312" i="6"/>
  <c r="C312" i="6"/>
  <c r="B312" i="6"/>
  <c r="F311" i="6"/>
  <c r="E309" i="6"/>
  <c r="D309" i="6"/>
  <c r="C309" i="6"/>
  <c r="B309" i="6"/>
  <c r="E302" i="6"/>
  <c r="D302" i="6"/>
  <c r="C302" i="6"/>
  <c r="B302" i="6"/>
  <c r="E295" i="6"/>
  <c r="D295" i="6"/>
  <c r="C295" i="6"/>
  <c r="C303" i="6" s="1"/>
  <c r="B295" i="6"/>
  <c r="F301" i="6"/>
  <c r="E287" i="6"/>
  <c r="D287" i="6"/>
  <c r="C287" i="6"/>
  <c r="B287" i="6"/>
  <c r="E284" i="6"/>
  <c r="D284" i="6"/>
  <c r="D288" i="6" s="1"/>
  <c r="C284" i="6"/>
  <c r="C288" i="6" s="1"/>
  <c r="B284" i="6"/>
  <c r="F286" i="6"/>
  <c r="F283" i="6"/>
  <c r="F280" i="6"/>
  <c r="E275" i="6"/>
  <c r="E276" i="6" s="1"/>
  <c r="D275" i="6"/>
  <c r="D276" i="6" s="1"/>
  <c r="C275" i="6"/>
  <c r="C276" i="6" s="1"/>
  <c r="B275" i="6"/>
  <c r="B276" i="6" s="1"/>
  <c r="F252" i="6"/>
  <c r="F370" i="6" l="1"/>
  <c r="F344" i="6"/>
  <c r="E303" i="6"/>
  <c r="D303" i="6"/>
  <c r="B303" i="6"/>
  <c r="F358" i="6"/>
  <c r="F287" i="6"/>
  <c r="C313" i="6"/>
  <c r="D313" i="6"/>
  <c r="B313" i="6"/>
  <c r="F321" i="6"/>
  <c r="F322" i="6"/>
  <c r="F394" i="6"/>
  <c r="E313" i="6"/>
  <c r="F312" i="6"/>
  <c r="F302" i="6"/>
  <c r="E288" i="6"/>
  <c r="F288" i="6" s="1"/>
  <c r="B288" i="6"/>
  <c r="F284" i="6"/>
  <c r="E269" i="6"/>
  <c r="D269" i="6"/>
  <c r="C269" i="6"/>
  <c r="B269" i="6"/>
  <c r="E266" i="6"/>
  <c r="D266" i="6"/>
  <c r="C266" i="6"/>
  <c r="B266" i="6"/>
  <c r="E258" i="6"/>
  <c r="D258" i="6"/>
  <c r="C258" i="6"/>
  <c r="B258" i="6"/>
  <c r="E246" i="6"/>
  <c r="E270" i="6" s="1"/>
  <c r="D246" i="6"/>
  <c r="D270" i="6" s="1"/>
  <c r="C246" i="6"/>
  <c r="C270" i="6" s="1"/>
  <c r="B246" i="6"/>
  <c r="B270" i="6" s="1"/>
  <c r="F268" i="6"/>
  <c r="F265" i="6"/>
  <c r="F251" i="6"/>
  <c r="F242" i="6"/>
  <c r="F241" i="6"/>
  <c r="E236" i="6"/>
  <c r="E237" i="6" s="1"/>
  <c r="D236" i="6"/>
  <c r="D237" i="6" s="1"/>
  <c r="C236" i="6"/>
  <c r="C237" i="6" s="1"/>
  <c r="B236" i="6"/>
  <c r="B237" i="6" s="1"/>
  <c r="E230" i="6"/>
  <c r="E231" i="6" s="1"/>
  <c r="D230" i="6"/>
  <c r="D231" i="6" s="1"/>
  <c r="C230" i="6"/>
  <c r="C231" i="6" s="1"/>
  <c r="B230" i="6"/>
  <c r="B231" i="6" s="1"/>
  <c r="E220" i="6"/>
  <c r="D220" i="6"/>
  <c r="C220" i="6"/>
  <c r="B220" i="6"/>
  <c r="F218" i="6"/>
  <c r="F217" i="6"/>
  <c r="F216" i="6"/>
  <c r="F209" i="6"/>
  <c r="E201" i="6"/>
  <c r="E205" i="6" s="1"/>
  <c r="D201" i="6"/>
  <c r="D205" i="6" s="1"/>
  <c r="C201" i="6"/>
  <c r="C205" i="6" s="1"/>
  <c r="B201" i="6"/>
  <c r="B205" i="6" s="1"/>
  <c r="D225" i="6" l="1"/>
  <c r="E225" i="6"/>
  <c r="C225" i="6"/>
  <c r="B225" i="6"/>
  <c r="F269" i="6"/>
  <c r="F313" i="6"/>
  <c r="F303" i="6"/>
  <c r="F266" i="6"/>
  <c r="F254" i="6"/>
  <c r="F246" i="6"/>
  <c r="F220" i="6"/>
  <c r="F213" i="6"/>
  <c r="E193" i="6"/>
  <c r="D193" i="6"/>
  <c r="C193" i="6"/>
  <c r="B193" i="6"/>
  <c r="E186" i="6"/>
  <c r="D186" i="6"/>
  <c r="C186" i="6"/>
  <c r="B186" i="6"/>
  <c r="D190" i="6"/>
  <c r="C190" i="6"/>
  <c r="B190" i="6"/>
  <c r="F189" i="6"/>
  <c r="F183" i="6"/>
  <c r="F154" i="6"/>
  <c r="E178" i="6"/>
  <c r="D178" i="6"/>
  <c r="C178" i="6"/>
  <c r="B178" i="6"/>
  <c r="E175" i="6"/>
  <c r="D175" i="6"/>
  <c r="C175" i="6"/>
  <c r="B175" i="6"/>
  <c r="E171" i="6"/>
  <c r="D171" i="6"/>
  <c r="C171" i="6"/>
  <c r="B171" i="6"/>
  <c r="E161" i="6"/>
  <c r="D161" i="6"/>
  <c r="C161" i="6"/>
  <c r="B161" i="6"/>
  <c r="E157" i="6"/>
  <c r="D157" i="6"/>
  <c r="C157" i="6"/>
  <c r="B157" i="6"/>
  <c r="E145" i="6"/>
  <c r="D145" i="6"/>
  <c r="C145" i="6"/>
  <c r="B145" i="6"/>
  <c r="F174" i="6"/>
  <c r="F170" i="6"/>
  <c r="F169" i="6"/>
  <c r="F168" i="6"/>
  <c r="F166" i="6"/>
  <c r="F165" i="6"/>
  <c r="F163" i="6"/>
  <c r="F160" i="6"/>
  <c r="F156" i="6"/>
  <c r="F155" i="6"/>
  <c r="F148" i="6"/>
  <c r="F141" i="6"/>
  <c r="F140" i="6"/>
  <c r="D194" i="6" l="1"/>
  <c r="E194" i="6"/>
  <c r="B194" i="6"/>
  <c r="C194" i="6"/>
  <c r="F270" i="6"/>
  <c r="F225" i="6"/>
  <c r="F190" i="6"/>
  <c r="F186" i="6"/>
  <c r="F175" i="6"/>
  <c r="C179" i="6"/>
  <c r="F171" i="6"/>
  <c r="F161" i="6"/>
  <c r="E179" i="6"/>
  <c r="D179" i="6"/>
  <c r="F157" i="6"/>
  <c r="B179" i="6"/>
  <c r="F145" i="6"/>
  <c r="E135" i="6"/>
  <c r="D135" i="6"/>
  <c r="C135" i="6"/>
  <c r="B135" i="6"/>
  <c r="E132" i="6"/>
  <c r="D132" i="6"/>
  <c r="C132" i="6"/>
  <c r="B132" i="6"/>
  <c r="B136" i="6" s="1"/>
  <c r="F134" i="6"/>
  <c r="F131" i="6"/>
  <c r="F128" i="6"/>
  <c r="E122" i="6"/>
  <c r="D122" i="6"/>
  <c r="C122" i="6"/>
  <c r="B122" i="6"/>
  <c r="E119" i="6"/>
  <c r="E123" i="6" s="1"/>
  <c r="D119" i="6"/>
  <c r="D123" i="6" s="1"/>
  <c r="C119" i="6"/>
  <c r="C123" i="6" s="1"/>
  <c r="B119" i="6"/>
  <c r="F121" i="6"/>
  <c r="F118" i="6"/>
  <c r="F116" i="6"/>
  <c r="F115" i="6"/>
  <c r="E109" i="6"/>
  <c r="D109" i="6"/>
  <c r="C109" i="6"/>
  <c r="B109" i="6"/>
  <c r="E106" i="6"/>
  <c r="D106" i="6"/>
  <c r="C106" i="6"/>
  <c r="B106" i="6"/>
  <c r="E102" i="6"/>
  <c r="D102" i="6"/>
  <c r="D110" i="6" s="1"/>
  <c r="C102" i="6"/>
  <c r="C110" i="6" s="1"/>
  <c r="B102" i="6"/>
  <c r="F108" i="6"/>
  <c r="F101" i="6"/>
  <c r="F99" i="6"/>
  <c r="E93" i="6"/>
  <c r="D93" i="6"/>
  <c r="C93" i="6"/>
  <c r="B93" i="6"/>
  <c r="E89" i="6"/>
  <c r="D89" i="6"/>
  <c r="C89" i="6"/>
  <c r="B89" i="6"/>
  <c r="E86" i="6"/>
  <c r="D86" i="6"/>
  <c r="C86" i="6"/>
  <c r="C94" i="6" s="1"/>
  <c r="B86" i="6"/>
  <c r="F92" i="6"/>
  <c r="F85" i="6"/>
  <c r="F84" i="6"/>
  <c r="E78" i="6"/>
  <c r="D78" i="6"/>
  <c r="C78" i="6"/>
  <c r="B78" i="6"/>
  <c r="E75" i="6"/>
  <c r="D75" i="6"/>
  <c r="D79" i="6" s="1"/>
  <c r="C75" i="6"/>
  <c r="C79" i="6" s="1"/>
  <c r="B75" i="6"/>
  <c r="B79" i="6" s="1"/>
  <c r="F77" i="6"/>
  <c r="F74" i="6"/>
  <c r="F72" i="6"/>
  <c r="E66" i="6"/>
  <c r="D66" i="6"/>
  <c r="C66" i="6"/>
  <c r="B66" i="6"/>
  <c r="E63" i="6"/>
  <c r="D63" i="6"/>
  <c r="D67" i="6" s="1"/>
  <c r="C63" i="6"/>
  <c r="C67" i="6" s="1"/>
  <c r="B63" i="6"/>
  <c r="F65" i="6"/>
  <c r="F59" i="6"/>
  <c r="F52" i="6"/>
  <c r="E53" i="6"/>
  <c r="D53" i="6"/>
  <c r="C53" i="6"/>
  <c r="B53" i="6"/>
  <c r="F47" i="6"/>
  <c r="F49" i="6"/>
  <c r="E50" i="6"/>
  <c r="D50" i="6"/>
  <c r="C50" i="6"/>
  <c r="B50" i="6"/>
  <c r="F40" i="6"/>
  <c r="E41" i="6"/>
  <c r="D41" i="6"/>
  <c r="C41" i="6"/>
  <c r="B41" i="6"/>
  <c r="F36" i="6"/>
  <c r="F37" i="6"/>
  <c r="E38" i="6"/>
  <c r="D38" i="6"/>
  <c r="C38" i="6"/>
  <c r="B38" i="6"/>
  <c r="C136" i="6" l="1"/>
  <c r="F89" i="6"/>
  <c r="D136" i="6"/>
  <c r="B123" i="6"/>
  <c r="D94" i="6"/>
  <c r="B94" i="6"/>
  <c r="B54" i="6"/>
  <c r="F194" i="6"/>
  <c r="D42" i="6"/>
  <c r="E54" i="6"/>
  <c r="C54" i="6"/>
  <c r="F53" i="6"/>
  <c r="F66" i="6"/>
  <c r="C42" i="6"/>
  <c r="F41" i="6"/>
  <c r="D54" i="6"/>
  <c r="F78" i="6"/>
  <c r="F179" i="6"/>
  <c r="E136" i="6"/>
  <c r="F135" i="6"/>
  <c r="F132" i="6"/>
  <c r="F122" i="6"/>
  <c r="F123" i="6"/>
  <c r="F119" i="6"/>
  <c r="B110" i="6"/>
  <c r="E110" i="6"/>
  <c r="F110" i="6" s="1"/>
  <c r="F109" i="6"/>
  <c r="F102" i="6"/>
  <c r="E94" i="6"/>
  <c r="F93" i="6"/>
  <c r="F86" i="6"/>
  <c r="E79" i="6"/>
  <c r="F79" i="6" s="1"/>
  <c r="F75" i="6"/>
  <c r="E67" i="6"/>
  <c r="F67" i="6" s="1"/>
  <c r="B67" i="6"/>
  <c r="F63" i="6"/>
  <c r="F50" i="6"/>
  <c r="E42" i="6"/>
  <c r="B42" i="6"/>
  <c r="F38" i="6"/>
  <c r="B13" i="6"/>
  <c r="C13" i="6"/>
  <c r="D13" i="6"/>
  <c r="C22" i="6"/>
  <c r="C27" i="6"/>
  <c r="F24" i="6"/>
  <c r="F25" i="6"/>
  <c r="F26" i="6"/>
  <c r="E27" i="6"/>
  <c r="D27" i="6"/>
  <c r="B27" i="6"/>
  <c r="F19" i="6"/>
  <c r="E22" i="6"/>
  <c r="D22" i="6"/>
  <c r="B22" i="6"/>
  <c r="F136" i="6" l="1"/>
  <c r="F94" i="6"/>
  <c r="F42" i="6"/>
  <c r="F54" i="6"/>
  <c r="C14" i="6"/>
  <c r="C31" i="6"/>
  <c r="E31" i="6"/>
  <c r="D31" i="6"/>
  <c r="F27" i="6"/>
  <c r="B31" i="6"/>
  <c r="F22" i="6"/>
  <c r="E13" i="6"/>
  <c r="F6" i="6"/>
  <c r="F8" i="6"/>
  <c r="D14" i="6"/>
  <c r="B14" i="6"/>
  <c r="D444" i="6" l="1"/>
  <c r="B444" i="6"/>
  <c r="C444" i="6"/>
  <c r="F31" i="6"/>
  <c r="E14" i="6"/>
  <c r="E444" i="6" s="1"/>
  <c r="F9" i="6"/>
  <c r="F14" i="6" l="1"/>
  <c r="F444" i="6"/>
</calcChain>
</file>

<file path=xl/sharedStrings.xml><?xml version="1.0" encoding="utf-8"?>
<sst xmlns="http://schemas.openxmlformats.org/spreadsheetml/2006/main" count="416" uniqueCount="127">
  <si>
    <t>Previsiones Iniciales</t>
  </si>
  <si>
    <t>Previsiones Definitivas</t>
  </si>
  <si>
    <t>Derechos Recon Netos</t>
  </si>
  <si>
    <t>32 - OTROS INGRESOS PROCEDENTES DE PRESTACIÓN DE SERVICIOS</t>
  </si>
  <si>
    <t>18.03 - E.T.S. ARQUITECTURA</t>
  </si>
  <si>
    <t>38 - REINTEGRO OPERACIONES CORRIENTES</t>
  </si>
  <si>
    <t>39 - OTROS INGRESOS</t>
  </si>
  <si>
    <t>5 - INGRESOS PATRIMONIALES</t>
  </si>
  <si>
    <t>54 - RENTAS DE BIENES INMUEBLES</t>
  </si>
  <si>
    <t>55 - PRODUCTOS DE CONCESIONES Y APROV. ESPECIALES</t>
  </si>
  <si>
    <t>53 - DIVIDENDOS Y PARTICIPACIONES EN BENEFICIOS</t>
  </si>
  <si>
    <t>8 - ACTIVOS FINANCIEROS</t>
  </si>
  <si>
    <t>86 - ENAJEN. ACCIONES FUERA SECTOR PUBLICO</t>
  </si>
  <si>
    <t>18.05 - E.T.S.I.INDUSTRIALES</t>
  </si>
  <si>
    <t>18.06 - E.T.S.I.MINAS Y ENERGÍA</t>
  </si>
  <si>
    <t>18.08 - E.T.S.I. NAVALES</t>
  </si>
  <si>
    <t>33 - VENTA DE BIENES</t>
  </si>
  <si>
    <t>18.10 - ESCUELA TÉCNICA SUPERIOR DE INGENIEROS INFORMÁTICOS</t>
  </si>
  <si>
    <t>4 - TRANSFERENCIAS Y SUBVENCIONES CORRIENTES</t>
  </si>
  <si>
    <t>18.13 - ETSI DE MONTES,FORESTAL Y DEL MEDIO NATURAL</t>
  </si>
  <si>
    <t>18.14 - ETSI AERONÁUTICA Y DEL ESPACIO</t>
  </si>
  <si>
    <t>18.15 - ETSI. AGRONÓMICA, ALIMENTARIA Y DE BIOSISTEMAS</t>
  </si>
  <si>
    <t>18.21 - VICERRECTORADO DE ASUNTOS ECONÓMICOS</t>
  </si>
  <si>
    <t>7 - TRANSFERENCIAS Y SUBVENCIONES DE CAPITAL</t>
  </si>
  <si>
    <t>9 - PASIVOS FINANCIEROS</t>
  </si>
  <si>
    <t>18.22 - VICERRECTORADO DE ALUMNOS Y EXTENSIÓN UNIVERSITARIA</t>
  </si>
  <si>
    <t>18.23 - VICERRECTORADO DE SERVICIOS TECNOLÓGICOS</t>
  </si>
  <si>
    <t>18.25 - VICERRECTORADO DE ESTRATEGIA ACADÉMICA E INTENACIONALIZACIÓN</t>
  </si>
  <si>
    <t>18.26 - VICERRECTORADO DE INVESTIGACIÓN, INNOVACIÓN Y DOCTORADO</t>
  </si>
  <si>
    <t>18.27 - VICERRECTORADO DE CALIDAD Y EFICIENCIA</t>
  </si>
  <si>
    <t>18.30 - GERENCIA Y PERSONAL DOCENTE INVESTIGADOR</t>
  </si>
  <si>
    <t>18.34 - CAMPUS SUR</t>
  </si>
  <si>
    <t>18.38 - CONSEJO SOCIAL</t>
  </si>
  <si>
    <t>18.54 - ETS DE EDIFICACIÓN</t>
  </si>
  <si>
    <t>18.56 - ETS DE INGENIERÍA Y DISEÑO INDUSTRIAL</t>
  </si>
  <si>
    <t>18.58 - ETS. DE INGENIERÍA CIVIL</t>
  </si>
  <si>
    <t>18.59 - ETSIS DE TELECOMUNICACIÓN</t>
  </si>
  <si>
    <t>18.60 - E.T.S.I. TOPOGRAFÍA, GEODESIA Y CARTOGRAFÍA</t>
  </si>
  <si>
    <t>18.61 - ETS DE INGENIERÍA DE SISTEMAS INFORMÁTICOS</t>
  </si>
  <si>
    <t>18.62 - CENTRO SUPERIOR DE DISEÑO DE MODA</t>
  </si>
  <si>
    <t>18.91 - I.C.E.</t>
  </si>
  <si>
    <t>18.93 - FAC. CC. ACTIVIDADES FÍSICAS Y DEL DEPORTE</t>
  </si>
  <si>
    <t>Total general</t>
  </si>
  <si>
    <t>Total 18.03 - E.T.S. ARQUITECTURA</t>
  </si>
  <si>
    <t>Total 18.05 - E.T.S.I.INDUSTRIALES</t>
  </si>
  <si>
    <t>Total 18.06 - E.T.S.I.MINAS Y ENERGÍA</t>
  </si>
  <si>
    <t>Total 18.08 - E.T.S.I. NAVALES</t>
  </si>
  <si>
    <t>Total 18.10 - ESCUELA TÉCNICA SUPERIOR DE INGENIEROS INFORMÁTICOS</t>
  </si>
  <si>
    <t>Total 18.13 - ETSI DE MONTES,FORESTAL Y DEL MEDIO NATURAL</t>
  </si>
  <si>
    <t>Total 18.14 - ETSI AERONÁUTICA Y DEL ESPACIO</t>
  </si>
  <si>
    <t>Total 18.15 - ETSI. AGRONÓMICA, ALIMENTARIA Y DE BIOSISTEMAS</t>
  </si>
  <si>
    <t>Total 18.21 - VICERRECTORADO DE ASUNTOS ECONÓMICOS</t>
  </si>
  <si>
    <t>Total 18.22 - VICERRECTORADO DE ALUMNOS Y EXTENSIÓN UNIVERSITARIA</t>
  </si>
  <si>
    <t>Total 18.23 - VICERRECTORADO DE SERVICIOS TECNOLÓGICOS</t>
  </si>
  <si>
    <t>Total 18.25 - VICERRECTORADO DE ESTRATEGIA ACADÉMICA E INTENACIONALIZACIÓN</t>
  </si>
  <si>
    <t>Total 18.26 - VICERRECTORADO DE INVESTIGACIÓN, INNOVACIÓN Y DOCTORADO</t>
  </si>
  <si>
    <t>Total 18.27 - VICERRECTORADO DE CALIDAD Y EFICIENCIA</t>
  </si>
  <si>
    <t>Total 18.30 - GERENCIA Y PERSONAL DOCENTE INVESTIGADOR</t>
  </si>
  <si>
    <t>Total 18.34 - CAMPUS SUR</t>
  </si>
  <si>
    <t>Total 18.38 - CONSEJO SOCIAL</t>
  </si>
  <si>
    <t>Total 18.54 - ETS DE EDIFICACIÓN</t>
  </si>
  <si>
    <t>Total 18.56 - ETS DE INGENIERÍA Y DISEÑO INDUSTRIAL</t>
  </si>
  <si>
    <t>Total 18.58 - ETS. DE INGENIERÍA CIVIL</t>
  </si>
  <si>
    <t>Total 18.59 - ETSIS DE TELECOMUNICACIÓN</t>
  </si>
  <si>
    <t>Total 18.60 - E.T.S.I. TOPOGRAFÍA, GEODESIA Y CARTOGRAFÍA</t>
  </si>
  <si>
    <t>Total 18.61 - ETS DE INGENIERÍA DE SISTEMAS INFORMÁTICOS</t>
  </si>
  <si>
    <t>Total 18.62 - CENTRO SUPERIOR DE DISEÑO DE MODA</t>
  </si>
  <si>
    <t>Total 18.91 - I.C.E.</t>
  </si>
  <si>
    <t>Total 18.93 - FAC. CC. ACTIVIDADES FÍSICAS Y DEL DEPORTE</t>
  </si>
  <si>
    <t>Total 3 - TASAS PRECIOS PUBLICOS Y OTROS INGRESOS</t>
  </si>
  <si>
    <t>Total 5 - INGRESOS PATRIMONIALES</t>
  </si>
  <si>
    <t>Total 8 - ACTIVOS FINANCIEROS</t>
  </si>
  <si>
    <t>Total 4 - TRANSFERENCIAS Y SUBVENCIONES CORRIENTES</t>
  </si>
  <si>
    <t>Total 7 - TRANSFERENCIAS Y SUBVENCIONES DE CAPITAL</t>
  </si>
  <si>
    <t>Total 9 - PASIVOS FINANCIEROS</t>
  </si>
  <si>
    <t>Total 18.36 - CAMPUS DE GETAFE</t>
  </si>
  <si>
    <t>18.36 - CAMPUS DE GETAFE</t>
  </si>
  <si>
    <t>18.35 - CAMPUS DE MONTEGANCEDO</t>
  </si>
  <si>
    <t>Total 18.35 - CAMPUS DE MONTEGANCEDO</t>
  </si>
  <si>
    <t>CEN TROS</t>
  </si>
  <si>
    <t xml:space="preserve"> Modif Previs Aumento</t>
  </si>
  <si>
    <t>Grado de Ejecución %</t>
  </si>
  <si>
    <t>47 - TRANSF. Y SUBV. CORR. DE EMPRESAS PRIVADAS</t>
  </si>
  <si>
    <t>41 - TRANSF. Y SUBV. CORRIENTES OO.AA.</t>
  </si>
  <si>
    <t>43 - TRANSF. Y SUBV. DE OTROS ORGANISMOS PÚBLICOS</t>
  </si>
  <si>
    <t>49 - TRANSF. Y SUBV. CORRIENTES DEL EXTERIOR</t>
  </si>
  <si>
    <t>70 - TRANSF. Y SUBV. DE CAPITAL DEL ESTADO</t>
  </si>
  <si>
    <t>71 - TRANSF. Y SUBV. DE CAPITAL DE OO. AA.</t>
  </si>
  <si>
    <t>75 - TRANSF. Y SUBV. DE CAPITAL CC.AA.</t>
  </si>
  <si>
    <t>77 - TRANSF. Y SUBV. DE CAPITAL DE EMPRESAS PRIVADAS</t>
  </si>
  <si>
    <t>79 - TRANSF. Y SUBV. DE CAPITAL DEL EXTERIOR</t>
  </si>
  <si>
    <t>48 - TRANSF. Y SUBV. CORR. DE FAMILIAS E INST. SIN ANIM. LUCRO</t>
  </si>
  <si>
    <t>31 - PRECIOS PÚBLICOS</t>
  </si>
  <si>
    <t>18.04 - E.T.S.I. CAMINOS, CANALES Y PUERTOS</t>
  </si>
  <si>
    <t>Total 18.04 - E.T.S.I. CAMINOS, CANALES Y PUERTOS</t>
  </si>
  <si>
    <t>52 - INTERESES DE DEPÓSITOS</t>
  </si>
  <si>
    <t>18.09 - E.T.S.I TELECOMUNICACIÓN</t>
  </si>
  <si>
    <t>Total 18.09 - E.T.S.I TELECOMUNICACIÓN</t>
  </si>
  <si>
    <t>86 - ENAJEN. ACCIONES FUERA SECTOR PÚBLICO</t>
  </si>
  <si>
    <t>40 - TRANSF. Y SUBV. CORR. DE LA ADMINISTRACIÓN DEL ESTADO</t>
  </si>
  <si>
    <t>44 - TRANSF. Y SUBV. CORR. DE EMPRESAS Y OTROS ENTES PÚBLICOS</t>
  </si>
  <si>
    <t>45 - TRANSF. Y SUBV. DE COMUNIDADES AUTÓNOMAS</t>
  </si>
  <si>
    <t>78 - TRANSF. Y SUBV. DE CAPITAL DE FAM. E INST. SIN ÁNIMO LUCRO</t>
  </si>
  <si>
    <t>84 - DEVOLUCIÓN DE DEPÓSITOS Y FIANZAS</t>
  </si>
  <si>
    <t>87 - REMANENTE DE TESORERÍA</t>
  </si>
  <si>
    <t>91 - PRÉSTAMOS RECIBIDOS DEL INTERIOR</t>
  </si>
  <si>
    <t>3 - TASAS, PRECIOS PÚBLICOS Y OTROS INGRESOS</t>
  </si>
  <si>
    <t>Total 3 - TASAS, PRECIOS PÚBLICOS Y OTROS INGRESOS</t>
  </si>
  <si>
    <t>83 - REINTEGROS PRESTAMOS FUERA SECTOR PÚBLICO</t>
  </si>
  <si>
    <t>18.99 - RECTORADO REMANENTE DE TESORERÍA</t>
  </si>
  <si>
    <t>Total 18.99 - RECTORADO REMANENTE DE TESORERÍA</t>
  </si>
  <si>
    <t>76 - TRANSF. Y SUBV. DE CAPITAL CORP. LOCALES</t>
  </si>
  <si>
    <t>18.39 - CONFERENCIA CONSEJOS SOCIALES-UNIVERS. PÚBLICAS DE MADRID</t>
  </si>
  <si>
    <t>Total 18.39 - CONFERENCIA CONSEJOS SOCIALES-UNIVERS. PÚBLICAS DE MADRID</t>
  </si>
  <si>
    <t>46 - TRANSF. Y SUBV. CORR. DE CORPORACIONES LOCALES</t>
  </si>
  <si>
    <t>45 - TRANSF. Y SUBV. CORR. DE COMUNIDADES AUTÓNOMAS</t>
  </si>
  <si>
    <t>41 - TRANSF. Y SUBV. CORRIENTES DE OO.AA.</t>
  </si>
  <si>
    <t>59 - OTROS INGRESOS PATRIMONIALES</t>
  </si>
  <si>
    <t>18.32 - DEFENSOR UNIVERSITARIO</t>
  </si>
  <si>
    <t>Total 18.32 - DEFENSOR UNIVERSITARIO</t>
  </si>
  <si>
    <t>73 - TRANSF. Y SUBV. DE CAPITAL A.E. Y OTRAS ENTIDADES CON PRES.LIM.</t>
  </si>
  <si>
    <t>Anexo 1. Liquidación del Presupuesto de Ingresos por Centros Gestores. Año 2021</t>
  </si>
  <si>
    <t>44 - TRANSF. Y SUBV. CORRIENTES DE EMPRESAS Y OTROS ENTES PÚBLICOS</t>
  </si>
  <si>
    <t>48 - TRANSF. Y SUBV. CORR. DE FAMILIAS E INST. SIN ÁNIMO LUCRO</t>
  </si>
  <si>
    <t>6 - ENAJENACIÓN DE INVERSIONES REALES</t>
  </si>
  <si>
    <t>60 - ENAJENACIÓN DE TERRENOS</t>
  </si>
  <si>
    <t>Total 6 - ENAJENACIÓN DE INVERSIONES REALES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</si>
</sst>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6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/>
      <bottom style="thin">
        <color theme="4" tint="0.79998168889431442"/>
      </bottom>
      <diagonal/>
    </border>
    <border>
      <left/>
      <right/>
      <top/>
      <bottom style="thin">
        <color theme="4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</borders>
  <cellStyleXfs count="2">
    <xf numFmtId="0" fontId="0" fillId="0" borderId="0"/>
    <xf numFmtId="0" fontId="1" fillId="0" borderId="0" applyAlignment="0"/>
  </cellStyleXfs>
  <cellXfs count="50">
    <xf numFmtId="0" fontId="0" fillId="0" borderId="0" xfId="0"/>
    <xf numFmtId="0" fontId="5" fillId="3" borderId="3" xfId="0" applyFont="1" applyFill="1" applyBorder="1" applyAlignment="1">
      <alignment horizontal="left"/>
    </xf>
    <xf numFmtId="4" fontId="5" fillId="3" borderId="3" xfId="0" applyNumberFormat="1" applyFont="1" applyFill="1" applyBorder="1"/>
    <xf numFmtId="10" fontId="5" fillId="3" borderId="3" xfId="0" applyNumberFormat="1" applyFont="1" applyFill="1" applyBorder="1"/>
    <xf numFmtId="0" fontId="3" fillId="4" borderId="4" xfId="0" applyFont="1" applyFill="1" applyBorder="1" applyAlignment="1">
      <alignment horizontal="left" indent="1"/>
    </xf>
    <xf numFmtId="4" fontId="3" fillId="4" borderId="4" xfId="0" applyNumberFormat="1" applyFont="1" applyFill="1" applyBorder="1"/>
    <xf numFmtId="10" fontId="3" fillId="4" borderId="4" xfId="0" applyNumberFormat="1" applyFont="1" applyFill="1" applyBorder="1"/>
    <xf numFmtId="0" fontId="2" fillId="5" borderId="3" xfId="0" applyFont="1" applyFill="1" applyBorder="1" applyAlignment="1">
      <alignment horizontal="left" indent="1"/>
    </xf>
    <xf numFmtId="4" fontId="2" fillId="5" borderId="3" xfId="0" applyNumberFormat="1" applyFont="1" applyFill="1" applyBorder="1"/>
    <xf numFmtId="10" fontId="2" fillId="5" borderId="3" xfId="0" applyNumberFormat="1" applyFont="1" applyFill="1" applyBorder="1"/>
    <xf numFmtId="0" fontId="4" fillId="3" borderId="3" xfId="0" applyFont="1" applyFill="1" applyBorder="1" applyAlignment="1">
      <alignment horizontal="left"/>
    </xf>
    <xf numFmtId="4" fontId="4" fillId="3" borderId="3" xfId="0" applyNumberFormat="1" applyFont="1" applyFill="1" applyBorder="1"/>
    <xf numFmtId="10" fontId="4" fillId="3" borderId="3" xfId="0" applyNumberFormat="1" applyFont="1" applyFill="1" applyBorder="1"/>
    <xf numFmtId="0" fontId="0" fillId="6" borderId="0" xfId="0" applyFill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0" fontId="5" fillId="2" borderId="2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2" fillId="7" borderId="3" xfId="0" applyFont="1" applyFill="1" applyBorder="1" applyAlignment="1">
      <alignment horizontal="left" indent="1"/>
    </xf>
    <xf numFmtId="4" fontId="2" fillId="7" borderId="0" xfId="0" applyNumberFormat="1" applyFont="1" applyFill="1" applyBorder="1"/>
    <xf numFmtId="10" fontId="2" fillId="7" borderId="0" xfId="0" applyNumberFormat="1" applyFont="1" applyFill="1" applyBorder="1"/>
    <xf numFmtId="4" fontId="2" fillId="7" borderId="3" xfId="0" applyNumberFormat="1" applyFont="1" applyFill="1" applyBorder="1"/>
    <xf numFmtId="0" fontId="0" fillId="6" borderId="0" xfId="0" applyFill="1"/>
    <xf numFmtId="0" fontId="9" fillId="6" borderId="3" xfId="0" applyFont="1" applyFill="1" applyBorder="1" applyAlignment="1">
      <alignment horizontal="left" indent="2"/>
    </xf>
    <xf numFmtId="4" fontId="9" fillId="6" borderId="3" xfId="0" applyNumberFormat="1" applyFont="1" applyFill="1" applyBorder="1"/>
    <xf numFmtId="10" fontId="9" fillId="6" borderId="3" xfId="0" applyNumberFormat="1" applyFont="1" applyFill="1" applyBorder="1"/>
    <xf numFmtId="0" fontId="9" fillId="6" borderId="0" xfId="0" applyFont="1" applyFill="1"/>
    <xf numFmtId="0" fontId="3" fillId="6" borderId="3" xfId="0" applyFont="1" applyFill="1" applyBorder="1" applyAlignment="1">
      <alignment horizontal="left" indent="2"/>
    </xf>
    <xf numFmtId="4" fontId="3" fillId="6" borderId="3" xfId="0" applyNumberFormat="1" applyFont="1" applyFill="1" applyBorder="1"/>
    <xf numFmtId="10" fontId="3" fillId="6" borderId="3" xfId="0" applyNumberFormat="1" applyFont="1" applyFill="1" applyBorder="1"/>
    <xf numFmtId="4" fontId="2" fillId="6" borderId="3" xfId="0" applyNumberFormat="1" applyFont="1" applyFill="1" applyBorder="1"/>
    <xf numFmtId="10" fontId="2" fillId="6" borderId="3" xfId="0" applyNumberFormat="1" applyFont="1" applyFill="1" applyBorder="1"/>
    <xf numFmtId="0" fontId="3" fillId="6" borderId="4" xfId="0" applyFont="1" applyFill="1" applyBorder="1" applyAlignment="1">
      <alignment horizontal="left" indent="1"/>
    </xf>
    <xf numFmtId="4" fontId="3" fillId="6" borderId="4" xfId="0" applyNumberFormat="1" applyFont="1" applyFill="1" applyBorder="1"/>
    <xf numFmtId="10" fontId="3" fillId="6" borderId="4" xfId="0" applyNumberFormat="1" applyFont="1" applyFill="1" applyBorder="1"/>
    <xf numFmtId="0" fontId="3" fillId="6" borderId="3" xfId="0" applyFont="1" applyFill="1" applyBorder="1" applyAlignment="1">
      <alignment horizontal="left"/>
    </xf>
    <xf numFmtId="4" fontId="3" fillId="6" borderId="0" xfId="0" applyNumberFormat="1" applyFont="1" applyFill="1" applyBorder="1"/>
    <xf numFmtId="10" fontId="3" fillId="6" borderId="0" xfId="0" applyNumberFormat="1" applyFont="1" applyFill="1" applyBorder="1"/>
    <xf numFmtId="0" fontId="4" fillId="6" borderId="3" xfId="0" applyFont="1" applyFill="1" applyBorder="1" applyAlignment="1">
      <alignment horizontal="left"/>
    </xf>
    <xf numFmtId="4" fontId="4" fillId="6" borderId="3" xfId="0" applyNumberFormat="1" applyFont="1" applyFill="1" applyBorder="1"/>
    <xf numFmtId="10" fontId="4" fillId="6" borderId="3" xfId="0" applyNumberFormat="1" applyFont="1" applyFill="1" applyBorder="1"/>
    <xf numFmtId="0" fontId="3" fillId="6" borderId="0" xfId="0" applyFont="1" applyFill="1" applyBorder="1" applyAlignment="1">
      <alignment horizontal="left"/>
    </xf>
    <xf numFmtId="0" fontId="7" fillId="6" borderId="5" xfId="0" applyFont="1" applyFill="1" applyBorder="1" applyAlignment="1">
      <alignment horizontal="left"/>
    </xf>
    <xf numFmtId="4" fontId="7" fillId="6" borderId="6" xfId="0" applyNumberFormat="1" applyFont="1" applyFill="1" applyBorder="1"/>
    <xf numFmtId="4" fontId="10" fillId="6" borderId="6" xfId="0" applyNumberFormat="1" applyFont="1" applyFill="1" applyBorder="1"/>
    <xf numFmtId="10" fontId="7" fillId="6" borderId="7" xfId="0" applyNumberFormat="1" applyFont="1" applyFill="1" applyBorder="1"/>
    <xf numFmtId="0" fontId="8" fillId="6" borderId="0" xfId="0" applyFont="1" applyFill="1"/>
    <xf numFmtId="4" fontId="0" fillId="6" borderId="0" xfId="0" applyNumberFormat="1" applyFill="1"/>
    <xf numFmtId="0" fontId="6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F447"/>
  <sheetViews>
    <sheetView tabSelected="1" workbookViewId="0">
      <selection activeCell="A2" sqref="A2"/>
    </sheetView>
  </sheetViews>
  <sheetFormatPr baseColWidth="10" defaultColWidth="11.44140625" defaultRowHeight="14.4" x14ac:dyDescent="0.3"/>
  <cols>
    <col min="1" max="1" width="67" style="22" customWidth="1"/>
    <col min="2" max="2" width="17" style="22" customWidth="1"/>
    <col min="3" max="3" width="14.44140625" style="22" customWidth="1"/>
    <col min="4" max="4" width="16" style="22" customWidth="1"/>
    <col min="5" max="5" width="15.109375" style="22" customWidth="1"/>
    <col min="6" max="6" width="10.44140625" style="22" customWidth="1"/>
    <col min="7" max="16384" width="11.44140625" style="22"/>
  </cols>
  <sheetData>
    <row r="1" spans="1:6" s="13" customFormat="1" ht="21" x14ac:dyDescent="0.4">
      <c r="A1" s="48" t="s">
        <v>121</v>
      </c>
      <c r="B1" s="49"/>
      <c r="C1" s="49"/>
      <c r="D1" s="49"/>
      <c r="E1" s="49"/>
      <c r="F1" s="49"/>
    </row>
    <row r="2" spans="1:6" s="17" customFormat="1" ht="41.25" customHeight="1" x14ac:dyDescent="0.3">
      <c r="A2" s="14" t="s">
        <v>79</v>
      </c>
      <c r="B2" s="15" t="s">
        <v>0</v>
      </c>
      <c r="C2" s="15" t="s">
        <v>80</v>
      </c>
      <c r="D2" s="15" t="s">
        <v>1</v>
      </c>
      <c r="E2" s="15" t="s">
        <v>2</v>
      </c>
      <c r="F2" s="16" t="s">
        <v>81</v>
      </c>
    </row>
    <row r="3" spans="1:6" ht="15" hidden="1" customHeight="1" x14ac:dyDescent="0.3">
      <c r="A3" s="1" t="s">
        <v>4</v>
      </c>
      <c r="B3" s="2"/>
      <c r="C3" s="2"/>
      <c r="D3" s="2"/>
      <c r="E3" s="2"/>
      <c r="F3" s="3"/>
    </row>
    <row r="4" spans="1:6" ht="15" hidden="1" customHeight="1" x14ac:dyDescent="0.3">
      <c r="A4" s="4" t="s">
        <v>106</v>
      </c>
      <c r="B4" s="5"/>
      <c r="C4" s="5"/>
      <c r="D4" s="5"/>
      <c r="E4" s="5"/>
      <c r="F4" s="6"/>
    </row>
    <row r="5" spans="1:6" s="26" customFormat="1" ht="15" hidden="1" customHeight="1" x14ac:dyDescent="0.3">
      <c r="A5" s="23" t="s">
        <v>92</v>
      </c>
      <c r="B5" s="24">
        <v>0</v>
      </c>
      <c r="C5" s="24">
        <v>0</v>
      </c>
      <c r="D5" s="24">
        <v>0</v>
      </c>
      <c r="E5" s="24">
        <v>4753273.99</v>
      </c>
      <c r="F5" s="25"/>
    </row>
    <row r="6" spans="1:6" ht="15" hidden="1" customHeight="1" x14ac:dyDescent="0.3">
      <c r="A6" s="27" t="s">
        <v>3</v>
      </c>
      <c r="B6" s="28">
        <v>242465</v>
      </c>
      <c r="C6" s="28">
        <v>0</v>
      </c>
      <c r="D6" s="28">
        <v>242465</v>
      </c>
      <c r="E6" s="28">
        <v>4852.08</v>
      </c>
      <c r="F6" s="29">
        <f>E6/D6</f>
        <v>2.0011465572350649E-2</v>
      </c>
    </row>
    <row r="7" spans="1:6" ht="15" hidden="1" customHeight="1" x14ac:dyDescent="0.3">
      <c r="A7" s="27" t="s">
        <v>5</v>
      </c>
      <c r="B7" s="28">
        <v>0</v>
      </c>
      <c r="C7" s="28">
        <v>0</v>
      </c>
      <c r="D7" s="28">
        <v>0</v>
      </c>
      <c r="E7" s="28">
        <v>1049.17</v>
      </c>
      <c r="F7" s="29"/>
    </row>
    <row r="8" spans="1:6" ht="15" hidden="1" customHeight="1" x14ac:dyDescent="0.3">
      <c r="A8" s="27" t="s">
        <v>6</v>
      </c>
      <c r="B8" s="28">
        <v>6005</v>
      </c>
      <c r="C8" s="28">
        <v>0</v>
      </c>
      <c r="D8" s="28">
        <v>6005</v>
      </c>
      <c r="E8" s="28">
        <v>5956.61</v>
      </c>
      <c r="F8" s="29">
        <f>E8/D8</f>
        <v>0.99194171523730224</v>
      </c>
    </row>
    <row r="9" spans="1:6" ht="15" hidden="1" customHeight="1" x14ac:dyDescent="0.3">
      <c r="A9" s="18" t="s">
        <v>107</v>
      </c>
      <c r="B9" s="30">
        <f>SUM(B5:B8)</f>
        <v>248470</v>
      </c>
      <c r="C9" s="30">
        <f>SUM(C5:C8)</f>
        <v>0</v>
      </c>
      <c r="D9" s="30">
        <f>SUM(D5:D8)</f>
        <v>248470</v>
      </c>
      <c r="E9" s="30">
        <f>SUM(E5:E8)</f>
        <v>4765131.8500000006</v>
      </c>
      <c r="F9" s="31">
        <f>E9/D9</f>
        <v>19.177896124280601</v>
      </c>
    </row>
    <row r="10" spans="1:6" ht="15" hidden="1" customHeight="1" x14ac:dyDescent="0.3">
      <c r="A10" s="32" t="s">
        <v>7</v>
      </c>
      <c r="B10" s="33"/>
      <c r="C10" s="33"/>
      <c r="D10" s="33"/>
      <c r="E10" s="33"/>
      <c r="F10" s="34"/>
    </row>
    <row r="11" spans="1:6" ht="15" hidden="1" customHeight="1" x14ac:dyDescent="0.3">
      <c r="A11" s="27" t="s">
        <v>8</v>
      </c>
      <c r="B11" s="28">
        <v>0</v>
      </c>
      <c r="C11" s="28">
        <v>0</v>
      </c>
      <c r="D11" s="28">
        <v>0</v>
      </c>
      <c r="E11" s="28">
        <v>0</v>
      </c>
      <c r="F11" s="29"/>
    </row>
    <row r="12" spans="1:6" ht="15" hidden="1" customHeight="1" x14ac:dyDescent="0.3">
      <c r="A12" s="27" t="s">
        <v>9</v>
      </c>
      <c r="B12" s="28">
        <v>0</v>
      </c>
      <c r="C12" s="28">
        <v>0</v>
      </c>
      <c r="D12" s="28">
        <v>0</v>
      </c>
      <c r="E12" s="28">
        <v>0</v>
      </c>
      <c r="F12" s="29"/>
    </row>
    <row r="13" spans="1:6" ht="15" hidden="1" customHeight="1" x14ac:dyDescent="0.3">
      <c r="A13" s="7" t="s">
        <v>70</v>
      </c>
      <c r="B13" s="8">
        <f>SUM(B12)</f>
        <v>0</v>
      </c>
      <c r="C13" s="8">
        <f>SUM(C12)</f>
        <v>0</v>
      </c>
      <c r="D13" s="8">
        <f>SUM(D12)</f>
        <v>0</v>
      </c>
      <c r="E13" s="8">
        <f>SUM(E12)</f>
        <v>0</v>
      </c>
      <c r="F13" s="9"/>
    </row>
    <row r="14" spans="1:6" ht="15" hidden="1" customHeight="1" x14ac:dyDescent="0.3">
      <c r="A14" s="10" t="s">
        <v>43</v>
      </c>
      <c r="B14" s="11">
        <f>SUM(B9+B13)</f>
        <v>248470</v>
      </c>
      <c r="C14" s="11">
        <f>SUM(C9+C13)</f>
        <v>0</v>
      </c>
      <c r="D14" s="11">
        <f>SUM(D9+D13)</f>
        <v>248470</v>
      </c>
      <c r="E14" s="11">
        <f>SUM(E9+E13)</f>
        <v>4765131.8500000006</v>
      </c>
      <c r="F14" s="12">
        <f>E14/D14</f>
        <v>19.177896124280601</v>
      </c>
    </row>
    <row r="15" spans="1:6" ht="15" hidden="1" customHeight="1" x14ac:dyDescent="0.3">
      <c r="A15" s="35"/>
      <c r="B15" s="28"/>
      <c r="C15" s="28"/>
      <c r="D15" s="28"/>
      <c r="E15" s="28"/>
      <c r="F15" s="29"/>
    </row>
    <row r="16" spans="1:6" ht="15" hidden="1" customHeight="1" x14ac:dyDescent="0.3">
      <c r="A16" s="1" t="s">
        <v>93</v>
      </c>
      <c r="B16" s="2"/>
      <c r="C16" s="2"/>
      <c r="D16" s="2"/>
      <c r="E16" s="2"/>
      <c r="F16" s="3"/>
    </row>
    <row r="17" spans="1:6" ht="15" hidden="1" customHeight="1" x14ac:dyDescent="0.3">
      <c r="A17" s="4" t="s">
        <v>106</v>
      </c>
      <c r="B17" s="5"/>
      <c r="C17" s="5"/>
      <c r="D17" s="5"/>
      <c r="E17" s="5"/>
      <c r="F17" s="6"/>
    </row>
    <row r="18" spans="1:6" s="26" customFormat="1" ht="15" hidden="1" customHeight="1" x14ac:dyDescent="0.3">
      <c r="A18" s="23" t="s">
        <v>92</v>
      </c>
      <c r="B18" s="24">
        <v>0</v>
      </c>
      <c r="C18" s="24">
        <v>0</v>
      </c>
      <c r="D18" s="24">
        <v>0</v>
      </c>
      <c r="E18" s="24">
        <v>4848972.3</v>
      </c>
      <c r="F18" s="25"/>
    </row>
    <row r="19" spans="1:6" ht="15" hidden="1" customHeight="1" x14ac:dyDescent="0.3">
      <c r="A19" s="27" t="s">
        <v>3</v>
      </c>
      <c r="B19" s="28">
        <v>250000</v>
      </c>
      <c r="C19" s="28">
        <v>0</v>
      </c>
      <c r="D19" s="28">
        <v>250000</v>
      </c>
      <c r="E19" s="28">
        <v>0</v>
      </c>
      <c r="F19" s="29">
        <f>E19/D19</f>
        <v>0</v>
      </c>
    </row>
    <row r="20" spans="1:6" ht="15" hidden="1" customHeight="1" x14ac:dyDescent="0.3">
      <c r="A20" s="27" t="s">
        <v>5</v>
      </c>
      <c r="B20" s="28">
        <v>0</v>
      </c>
      <c r="C20" s="28">
        <v>0</v>
      </c>
      <c r="D20" s="28">
        <v>0</v>
      </c>
      <c r="E20" s="28">
        <v>0</v>
      </c>
      <c r="F20" s="29"/>
    </row>
    <row r="21" spans="1:6" ht="15" hidden="1" customHeight="1" x14ac:dyDescent="0.3">
      <c r="A21" s="27" t="s">
        <v>6</v>
      </c>
      <c r="B21" s="28">
        <v>0</v>
      </c>
      <c r="C21" s="28">
        <v>0</v>
      </c>
      <c r="D21" s="28">
        <v>0</v>
      </c>
      <c r="E21" s="28">
        <v>11530.4</v>
      </c>
      <c r="F21" s="29"/>
    </row>
    <row r="22" spans="1:6" ht="15" hidden="1" customHeight="1" x14ac:dyDescent="0.3">
      <c r="A22" s="7" t="s">
        <v>107</v>
      </c>
      <c r="B22" s="8">
        <f>SUM(B18:B21)</f>
        <v>250000</v>
      </c>
      <c r="C22" s="8">
        <f>SUM(C18:C21)</f>
        <v>0</v>
      </c>
      <c r="D22" s="8">
        <f>SUM(D18:D21)</f>
        <v>250000</v>
      </c>
      <c r="E22" s="8">
        <f>SUM(E18:E21)</f>
        <v>4860502.7</v>
      </c>
      <c r="F22" s="9">
        <f>E22/D22</f>
        <v>19.442010800000002</v>
      </c>
    </row>
    <row r="23" spans="1:6" ht="15" hidden="1" customHeight="1" x14ac:dyDescent="0.3">
      <c r="A23" s="4" t="s">
        <v>7</v>
      </c>
      <c r="B23" s="5"/>
      <c r="C23" s="5"/>
      <c r="D23" s="5"/>
      <c r="E23" s="5"/>
      <c r="F23" s="6"/>
    </row>
    <row r="24" spans="1:6" ht="15" hidden="1" customHeight="1" x14ac:dyDescent="0.3">
      <c r="A24" s="27" t="s">
        <v>95</v>
      </c>
      <c r="B24" s="28">
        <v>3000</v>
      </c>
      <c r="C24" s="28">
        <v>0</v>
      </c>
      <c r="D24" s="28">
        <v>3000</v>
      </c>
      <c r="E24" s="28">
        <v>83.94</v>
      </c>
      <c r="F24" s="29">
        <f>E24/D24</f>
        <v>2.7979999999999998E-2</v>
      </c>
    </row>
    <row r="25" spans="1:6" ht="15" hidden="1" customHeight="1" x14ac:dyDescent="0.3">
      <c r="A25" s="27" t="s">
        <v>10</v>
      </c>
      <c r="B25" s="28">
        <v>3000</v>
      </c>
      <c r="C25" s="28">
        <v>0</v>
      </c>
      <c r="D25" s="28">
        <v>3000</v>
      </c>
      <c r="E25" s="28">
        <v>1070.47</v>
      </c>
      <c r="F25" s="29">
        <f>E25/D25</f>
        <v>0.35682333333333333</v>
      </c>
    </row>
    <row r="26" spans="1:6" ht="15" hidden="1" customHeight="1" x14ac:dyDescent="0.3">
      <c r="A26" s="27" t="s">
        <v>9</v>
      </c>
      <c r="B26" s="28">
        <v>255000</v>
      </c>
      <c r="C26" s="28">
        <v>0</v>
      </c>
      <c r="D26" s="28">
        <v>255000</v>
      </c>
      <c r="E26" s="28">
        <v>169098.29</v>
      </c>
      <c r="F26" s="29">
        <f>E26/D26</f>
        <v>0.66313054901960788</v>
      </c>
    </row>
    <row r="27" spans="1:6" ht="15" hidden="1" customHeight="1" x14ac:dyDescent="0.3">
      <c r="A27" s="7" t="s">
        <v>70</v>
      </c>
      <c r="B27" s="8">
        <f>SUM(B24:B26)</f>
        <v>261000</v>
      </c>
      <c r="C27" s="8">
        <f>SUM(C24:C26)</f>
        <v>0</v>
      </c>
      <c r="D27" s="8">
        <f>SUM(D24:D26)</f>
        <v>261000</v>
      </c>
      <c r="E27" s="8">
        <f>SUM(E24:E26)</f>
        <v>170252.7</v>
      </c>
      <c r="F27" s="9">
        <f>E27/D27</f>
        <v>0.65230919540229892</v>
      </c>
    </row>
    <row r="28" spans="1:6" ht="15" hidden="1" customHeight="1" x14ac:dyDescent="0.3">
      <c r="A28" s="4" t="s">
        <v>11</v>
      </c>
      <c r="B28" s="5"/>
      <c r="C28" s="5"/>
      <c r="D28" s="5"/>
      <c r="E28" s="5"/>
      <c r="F28" s="6"/>
    </row>
    <row r="29" spans="1:6" ht="15" hidden="1" customHeight="1" x14ac:dyDescent="0.3">
      <c r="A29" s="27" t="s">
        <v>12</v>
      </c>
      <c r="B29" s="28">
        <v>0</v>
      </c>
      <c r="C29" s="28">
        <v>0</v>
      </c>
      <c r="D29" s="28">
        <v>0</v>
      </c>
      <c r="E29" s="28">
        <v>0</v>
      </c>
      <c r="F29" s="29"/>
    </row>
    <row r="30" spans="1:6" ht="15" hidden="1" customHeight="1" x14ac:dyDescent="0.3">
      <c r="A30" s="7" t="s">
        <v>71</v>
      </c>
      <c r="B30" s="8">
        <v>0</v>
      </c>
      <c r="C30" s="8">
        <v>0</v>
      </c>
      <c r="D30" s="8">
        <v>0</v>
      </c>
      <c r="E30" s="8">
        <v>0</v>
      </c>
      <c r="F30" s="9"/>
    </row>
    <row r="31" spans="1:6" ht="15" hidden="1" customHeight="1" x14ac:dyDescent="0.3">
      <c r="A31" s="10" t="s">
        <v>94</v>
      </c>
      <c r="B31" s="11">
        <f>SUM(B22+B27)</f>
        <v>511000</v>
      </c>
      <c r="C31" s="11">
        <f>SUM(C22+C27)</f>
        <v>0</v>
      </c>
      <c r="D31" s="11">
        <f>SUM(D22+D27)</f>
        <v>511000</v>
      </c>
      <c r="E31" s="11">
        <f>SUM(E22+E27)</f>
        <v>5030755.4000000004</v>
      </c>
      <c r="F31" s="12">
        <f>E31/D31</f>
        <v>9.8449225048923683</v>
      </c>
    </row>
    <row r="32" spans="1:6" ht="15" hidden="1" customHeight="1" x14ac:dyDescent="0.3">
      <c r="A32" s="35"/>
      <c r="B32" s="28"/>
      <c r="C32" s="28"/>
      <c r="D32" s="28"/>
      <c r="E32" s="28"/>
      <c r="F32" s="29"/>
    </row>
    <row r="33" spans="1:6" ht="15" hidden="1" customHeight="1" x14ac:dyDescent="0.3">
      <c r="A33" s="1" t="s">
        <v>13</v>
      </c>
      <c r="B33" s="2"/>
      <c r="C33" s="2"/>
      <c r="D33" s="2"/>
      <c r="E33" s="2"/>
      <c r="F33" s="3"/>
    </row>
    <row r="34" spans="1:6" ht="15" hidden="1" customHeight="1" x14ac:dyDescent="0.3">
      <c r="A34" s="4" t="s">
        <v>106</v>
      </c>
      <c r="B34" s="5"/>
      <c r="C34" s="5"/>
      <c r="D34" s="5"/>
      <c r="E34" s="5"/>
      <c r="F34" s="6"/>
    </row>
    <row r="35" spans="1:6" s="26" customFormat="1" ht="15" hidden="1" customHeight="1" x14ac:dyDescent="0.3">
      <c r="A35" s="23" t="s">
        <v>92</v>
      </c>
      <c r="B35" s="24">
        <v>0</v>
      </c>
      <c r="C35" s="24">
        <v>0</v>
      </c>
      <c r="D35" s="24">
        <v>0</v>
      </c>
      <c r="E35" s="24">
        <v>6093195.9800000004</v>
      </c>
      <c r="F35" s="25"/>
    </row>
    <row r="36" spans="1:6" ht="15" hidden="1" customHeight="1" x14ac:dyDescent="0.3">
      <c r="A36" s="27" t="s">
        <v>3</v>
      </c>
      <c r="B36" s="28">
        <v>233000</v>
      </c>
      <c r="C36" s="28">
        <v>0</v>
      </c>
      <c r="D36" s="28">
        <v>233000</v>
      </c>
      <c r="E36" s="28">
        <v>25112.83</v>
      </c>
      <c r="F36" s="29">
        <f>E36/D36</f>
        <v>0.10778038626609443</v>
      </c>
    </row>
    <row r="37" spans="1:6" ht="15" hidden="1" customHeight="1" x14ac:dyDescent="0.3">
      <c r="A37" s="27" t="s">
        <v>6</v>
      </c>
      <c r="B37" s="28">
        <v>20000</v>
      </c>
      <c r="C37" s="28">
        <v>0</v>
      </c>
      <c r="D37" s="28">
        <v>20000</v>
      </c>
      <c r="E37" s="28">
        <v>5964.3</v>
      </c>
      <c r="F37" s="29">
        <f>E37/D37</f>
        <v>0.29821500000000001</v>
      </c>
    </row>
    <row r="38" spans="1:6" ht="15" hidden="1" customHeight="1" x14ac:dyDescent="0.3">
      <c r="A38" s="7" t="s">
        <v>107</v>
      </c>
      <c r="B38" s="8">
        <f>SUM(B35:B37)</f>
        <v>253000</v>
      </c>
      <c r="C38" s="8">
        <f>SUM(C35:C37)</f>
        <v>0</v>
      </c>
      <c r="D38" s="8">
        <f>SUM(D35:D37)</f>
        <v>253000</v>
      </c>
      <c r="E38" s="8">
        <f>SUM(E35:E37)</f>
        <v>6124273.1100000003</v>
      </c>
      <c r="F38" s="9">
        <f>E38/D38</f>
        <v>24.206613083003955</v>
      </c>
    </row>
    <row r="39" spans="1:6" ht="15" hidden="1" customHeight="1" x14ac:dyDescent="0.3">
      <c r="A39" s="4" t="s">
        <v>7</v>
      </c>
      <c r="B39" s="5"/>
      <c r="C39" s="5"/>
      <c r="D39" s="5"/>
      <c r="E39" s="5"/>
      <c r="F39" s="6"/>
    </row>
    <row r="40" spans="1:6" ht="15" hidden="1" customHeight="1" x14ac:dyDescent="0.3">
      <c r="A40" s="27" t="s">
        <v>9</v>
      </c>
      <c r="B40" s="28">
        <v>50000</v>
      </c>
      <c r="C40" s="28">
        <v>0</v>
      </c>
      <c r="D40" s="28">
        <v>50000</v>
      </c>
      <c r="E40" s="28">
        <v>32753.43</v>
      </c>
      <c r="F40" s="29">
        <f>E40/D40</f>
        <v>0.6550686</v>
      </c>
    </row>
    <row r="41" spans="1:6" ht="15" hidden="1" customHeight="1" x14ac:dyDescent="0.3">
      <c r="A41" s="7" t="s">
        <v>70</v>
      </c>
      <c r="B41" s="8">
        <f>SUM(B40)</f>
        <v>50000</v>
      </c>
      <c r="C41" s="8">
        <f>SUM(C40)</f>
        <v>0</v>
      </c>
      <c r="D41" s="8">
        <f>SUM(D40)</f>
        <v>50000</v>
      </c>
      <c r="E41" s="8">
        <f>SUM(E40)</f>
        <v>32753.43</v>
      </c>
      <c r="F41" s="9">
        <f>E41/D41</f>
        <v>0.6550686</v>
      </c>
    </row>
    <row r="42" spans="1:6" ht="15" hidden="1" customHeight="1" x14ac:dyDescent="0.3">
      <c r="A42" s="10" t="s">
        <v>44</v>
      </c>
      <c r="B42" s="11">
        <f>SUM(B38+B41)</f>
        <v>303000</v>
      </c>
      <c r="C42" s="11">
        <f>SUM(C38+C41)</f>
        <v>0</v>
      </c>
      <c r="D42" s="11">
        <f>SUM(D38+D41)</f>
        <v>303000</v>
      </c>
      <c r="E42" s="11">
        <f>SUM(E38+E41)</f>
        <v>6157026.54</v>
      </c>
      <c r="F42" s="12">
        <f>E42/D42</f>
        <v>20.320219603960396</v>
      </c>
    </row>
    <row r="43" spans="1:6" ht="15" hidden="1" customHeight="1" x14ac:dyDescent="0.3">
      <c r="A43" s="35"/>
      <c r="B43" s="28"/>
      <c r="C43" s="28"/>
      <c r="D43" s="28"/>
      <c r="E43" s="28"/>
      <c r="F43" s="29"/>
    </row>
    <row r="44" spans="1:6" hidden="1" x14ac:dyDescent="0.3">
      <c r="A44" s="1" t="s">
        <v>14</v>
      </c>
      <c r="B44" s="2"/>
      <c r="C44" s="2"/>
      <c r="D44" s="2"/>
      <c r="E44" s="2"/>
      <c r="F44" s="3"/>
    </row>
    <row r="45" spans="1:6" hidden="1" x14ac:dyDescent="0.3">
      <c r="A45" s="4" t="s">
        <v>106</v>
      </c>
      <c r="B45" s="5"/>
      <c r="C45" s="5"/>
      <c r="D45" s="5"/>
      <c r="E45" s="5"/>
      <c r="F45" s="6"/>
    </row>
    <row r="46" spans="1:6" s="26" customFormat="1" hidden="1" x14ac:dyDescent="0.3">
      <c r="A46" s="23" t="s">
        <v>92</v>
      </c>
      <c r="B46" s="24">
        <v>0</v>
      </c>
      <c r="C46" s="24">
        <v>0</v>
      </c>
      <c r="D46" s="24">
        <v>0</v>
      </c>
      <c r="E46" s="24">
        <v>2873863.14</v>
      </c>
      <c r="F46" s="25"/>
    </row>
    <row r="47" spans="1:6" hidden="1" x14ac:dyDescent="0.3">
      <c r="A47" s="27" t="s">
        <v>3</v>
      </c>
      <c r="B47" s="28">
        <v>282000</v>
      </c>
      <c r="C47" s="28">
        <v>0</v>
      </c>
      <c r="D47" s="28">
        <v>282000</v>
      </c>
      <c r="E47" s="28">
        <v>0</v>
      </c>
      <c r="F47" s="29">
        <f>E47/D47</f>
        <v>0</v>
      </c>
    </row>
    <row r="48" spans="1:6" hidden="1" x14ac:dyDescent="0.3">
      <c r="A48" s="27" t="s">
        <v>5</v>
      </c>
      <c r="B48" s="28">
        <v>0</v>
      </c>
      <c r="C48" s="28">
        <v>0</v>
      </c>
      <c r="D48" s="28">
        <v>0</v>
      </c>
      <c r="E48" s="28">
        <v>0</v>
      </c>
      <c r="F48" s="29"/>
    </row>
    <row r="49" spans="1:6" hidden="1" x14ac:dyDescent="0.3">
      <c r="A49" s="27" t="s">
        <v>6</v>
      </c>
      <c r="B49" s="28">
        <v>5000</v>
      </c>
      <c r="C49" s="28">
        <v>0</v>
      </c>
      <c r="D49" s="28">
        <v>5000</v>
      </c>
      <c r="E49" s="28">
        <v>3572.17</v>
      </c>
      <c r="F49" s="29">
        <f>E49/D49</f>
        <v>0.71443400000000001</v>
      </c>
    </row>
    <row r="50" spans="1:6" hidden="1" x14ac:dyDescent="0.3">
      <c r="A50" s="7" t="s">
        <v>107</v>
      </c>
      <c r="B50" s="8">
        <f>SUM(B46:B49)</f>
        <v>287000</v>
      </c>
      <c r="C50" s="8">
        <f>SUM(C46:C49)</f>
        <v>0</v>
      </c>
      <c r="D50" s="8">
        <f>SUM(D46:D49)</f>
        <v>287000</v>
      </c>
      <c r="E50" s="8">
        <f>SUM(E46:E49)</f>
        <v>2877435.31</v>
      </c>
      <c r="F50" s="9">
        <f>E50/D50</f>
        <v>10.025907003484321</v>
      </c>
    </row>
    <row r="51" spans="1:6" hidden="1" x14ac:dyDescent="0.3">
      <c r="A51" s="4" t="s">
        <v>7</v>
      </c>
      <c r="B51" s="5"/>
      <c r="C51" s="5"/>
      <c r="D51" s="5"/>
      <c r="E51" s="5"/>
      <c r="F51" s="6"/>
    </row>
    <row r="52" spans="1:6" hidden="1" x14ac:dyDescent="0.3">
      <c r="A52" s="27" t="s">
        <v>9</v>
      </c>
      <c r="B52" s="28">
        <v>20000</v>
      </c>
      <c r="C52" s="28">
        <v>0</v>
      </c>
      <c r="D52" s="28">
        <v>20000</v>
      </c>
      <c r="E52" s="28">
        <v>1160.8900000000001</v>
      </c>
      <c r="F52" s="29">
        <f>E52/D52</f>
        <v>5.8044500000000006E-2</v>
      </c>
    </row>
    <row r="53" spans="1:6" hidden="1" x14ac:dyDescent="0.3">
      <c r="A53" s="7" t="s">
        <v>70</v>
      </c>
      <c r="B53" s="8">
        <f>SUM(B52)</f>
        <v>20000</v>
      </c>
      <c r="C53" s="8">
        <f>SUM(C52)</f>
        <v>0</v>
      </c>
      <c r="D53" s="8">
        <f>SUM(D52)</f>
        <v>20000</v>
      </c>
      <c r="E53" s="8">
        <f>SUM(E52)</f>
        <v>1160.8900000000001</v>
      </c>
      <c r="F53" s="9">
        <f>E53/D53</f>
        <v>5.8044500000000006E-2</v>
      </c>
    </row>
    <row r="54" spans="1:6" hidden="1" x14ac:dyDescent="0.3">
      <c r="A54" s="10" t="s">
        <v>45</v>
      </c>
      <c r="B54" s="11">
        <f>SUM(B50+B53)</f>
        <v>307000</v>
      </c>
      <c r="C54" s="11">
        <f>SUM(C50+C53)</f>
        <v>0</v>
      </c>
      <c r="D54" s="11">
        <f>SUM(D50+D53)</f>
        <v>307000</v>
      </c>
      <c r="E54" s="11">
        <f>SUM(E50+E53)</f>
        <v>2878596.2</v>
      </c>
      <c r="F54" s="12">
        <f>E54/D54</f>
        <v>9.3765348534201962</v>
      </c>
    </row>
    <row r="55" spans="1:6" hidden="1" x14ac:dyDescent="0.3">
      <c r="A55" s="35"/>
      <c r="B55" s="28"/>
      <c r="C55" s="28"/>
      <c r="D55" s="28"/>
      <c r="E55" s="28"/>
      <c r="F55" s="29"/>
    </row>
    <row r="56" spans="1:6" hidden="1" x14ac:dyDescent="0.3">
      <c r="A56" s="1" t="s">
        <v>15</v>
      </c>
      <c r="B56" s="2"/>
      <c r="C56" s="2"/>
      <c r="D56" s="2"/>
      <c r="E56" s="2"/>
      <c r="F56" s="3"/>
    </row>
    <row r="57" spans="1:6" hidden="1" x14ac:dyDescent="0.3">
      <c r="A57" s="4" t="s">
        <v>106</v>
      </c>
      <c r="B57" s="5"/>
      <c r="C57" s="5"/>
      <c r="D57" s="5"/>
      <c r="E57" s="5"/>
      <c r="F57" s="6"/>
    </row>
    <row r="58" spans="1:6" s="26" customFormat="1" hidden="1" x14ac:dyDescent="0.3">
      <c r="A58" s="23" t="s">
        <v>92</v>
      </c>
      <c r="B58" s="24">
        <v>0</v>
      </c>
      <c r="C58" s="24">
        <v>0</v>
      </c>
      <c r="D58" s="24">
        <v>0</v>
      </c>
      <c r="E58" s="24">
        <v>1089119.81</v>
      </c>
      <c r="F58" s="25"/>
    </row>
    <row r="59" spans="1:6" hidden="1" x14ac:dyDescent="0.3">
      <c r="A59" s="27" t="s">
        <v>3</v>
      </c>
      <c r="B59" s="28">
        <v>36500</v>
      </c>
      <c r="C59" s="28">
        <v>0</v>
      </c>
      <c r="D59" s="28">
        <v>36500</v>
      </c>
      <c r="E59" s="28">
        <v>0</v>
      </c>
      <c r="F59" s="29">
        <f>E59/D59</f>
        <v>0</v>
      </c>
    </row>
    <row r="60" spans="1:6" ht="14.4" hidden="1" customHeight="1" x14ac:dyDescent="0.3">
      <c r="A60" s="27" t="s">
        <v>16</v>
      </c>
      <c r="B60" s="28">
        <v>2500</v>
      </c>
      <c r="C60" s="28">
        <v>0</v>
      </c>
      <c r="D60" s="28">
        <v>2500</v>
      </c>
      <c r="E60" s="28">
        <v>0</v>
      </c>
      <c r="F60" s="29">
        <f>E60/D60</f>
        <v>0</v>
      </c>
    </row>
    <row r="61" spans="1:6" hidden="1" x14ac:dyDescent="0.3">
      <c r="A61" s="27" t="s">
        <v>5</v>
      </c>
      <c r="B61" s="28">
        <v>0</v>
      </c>
      <c r="C61" s="28">
        <v>0</v>
      </c>
      <c r="D61" s="28">
        <v>0</v>
      </c>
      <c r="E61" s="28">
        <v>186.35</v>
      </c>
      <c r="F61" s="29"/>
    </row>
    <row r="62" spans="1:6" ht="14.4" hidden="1" customHeight="1" x14ac:dyDescent="0.3">
      <c r="A62" s="27" t="s">
        <v>6</v>
      </c>
      <c r="B62" s="28">
        <v>0</v>
      </c>
      <c r="C62" s="28">
        <v>0</v>
      </c>
      <c r="D62" s="28">
        <v>0</v>
      </c>
      <c r="E62" s="28">
        <v>13550.27</v>
      </c>
      <c r="F62" s="29"/>
    </row>
    <row r="63" spans="1:6" hidden="1" x14ac:dyDescent="0.3">
      <c r="A63" s="7" t="s">
        <v>107</v>
      </c>
      <c r="B63" s="8">
        <f>SUM(B58:B62)</f>
        <v>39000</v>
      </c>
      <c r="C63" s="8">
        <f>SUM(C58:C62)</f>
        <v>0</v>
      </c>
      <c r="D63" s="8">
        <f>SUM(D58:D62)</f>
        <v>39000</v>
      </c>
      <c r="E63" s="8">
        <f>SUM(E58:E62)</f>
        <v>1102856.4300000002</v>
      </c>
      <c r="F63" s="9">
        <f>E63/D63</f>
        <v>28.278370000000006</v>
      </c>
    </row>
    <row r="64" spans="1:6" hidden="1" x14ac:dyDescent="0.3">
      <c r="A64" s="4" t="s">
        <v>7</v>
      </c>
      <c r="B64" s="5"/>
      <c r="C64" s="5"/>
      <c r="D64" s="5"/>
      <c r="E64" s="5"/>
      <c r="F64" s="6"/>
    </row>
    <row r="65" spans="1:6" hidden="1" x14ac:dyDescent="0.3">
      <c r="A65" s="27" t="s">
        <v>9</v>
      </c>
      <c r="B65" s="28">
        <v>8000</v>
      </c>
      <c r="C65" s="28">
        <v>0</v>
      </c>
      <c r="D65" s="28">
        <v>8000</v>
      </c>
      <c r="E65" s="28">
        <v>6936.53</v>
      </c>
      <c r="F65" s="29">
        <f>E65/D65</f>
        <v>0.86706624999999993</v>
      </c>
    </row>
    <row r="66" spans="1:6" hidden="1" x14ac:dyDescent="0.3">
      <c r="A66" s="7" t="s">
        <v>70</v>
      </c>
      <c r="B66" s="8">
        <f>SUM(B65)</f>
        <v>8000</v>
      </c>
      <c r="C66" s="8">
        <f>SUM(C65)</f>
        <v>0</v>
      </c>
      <c r="D66" s="8">
        <f>SUM(D65)</f>
        <v>8000</v>
      </c>
      <c r="E66" s="8">
        <f>SUM(E65)</f>
        <v>6936.53</v>
      </c>
      <c r="F66" s="9">
        <f>E66/D66</f>
        <v>0.86706624999999993</v>
      </c>
    </row>
    <row r="67" spans="1:6" hidden="1" x14ac:dyDescent="0.3">
      <c r="A67" s="10" t="s">
        <v>46</v>
      </c>
      <c r="B67" s="11">
        <f>SUM(B63+B66)</f>
        <v>47000</v>
      </c>
      <c r="C67" s="11">
        <f>SUM(C63+C66)</f>
        <v>0</v>
      </c>
      <c r="D67" s="11">
        <f>SUM(D63+D66)</f>
        <v>47000</v>
      </c>
      <c r="E67" s="11">
        <f>SUM(E63+E66)</f>
        <v>1109792.9600000002</v>
      </c>
      <c r="F67" s="12">
        <f>E67/D67</f>
        <v>23.612616170212771</v>
      </c>
    </row>
    <row r="68" spans="1:6" hidden="1" x14ac:dyDescent="0.3">
      <c r="A68" s="35"/>
      <c r="B68" s="28"/>
      <c r="C68" s="28"/>
      <c r="D68" s="28"/>
      <c r="E68" s="28"/>
      <c r="F68" s="29"/>
    </row>
    <row r="69" spans="1:6" hidden="1" x14ac:dyDescent="0.3">
      <c r="A69" s="1" t="s">
        <v>96</v>
      </c>
      <c r="B69" s="2"/>
      <c r="C69" s="2"/>
      <c r="D69" s="2"/>
      <c r="E69" s="2"/>
      <c r="F69" s="3"/>
    </row>
    <row r="70" spans="1:6" hidden="1" x14ac:dyDescent="0.3">
      <c r="A70" s="4" t="s">
        <v>106</v>
      </c>
      <c r="B70" s="5"/>
      <c r="C70" s="5"/>
      <c r="D70" s="5"/>
      <c r="E70" s="5"/>
      <c r="F70" s="6"/>
    </row>
    <row r="71" spans="1:6" s="26" customFormat="1" hidden="1" x14ac:dyDescent="0.3">
      <c r="A71" s="23" t="s">
        <v>92</v>
      </c>
      <c r="B71" s="24">
        <v>0</v>
      </c>
      <c r="C71" s="24">
        <v>0</v>
      </c>
      <c r="D71" s="24">
        <v>0</v>
      </c>
      <c r="E71" s="24">
        <v>4464347</v>
      </c>
      <c r="F71" s="25"/>
    </row>
    <row r="72" spans="1:6" hidden="1" x14ac:dyDescent="0.3">
      <c r="A72" s="27" t="s">
        <v>3</v>
      </c>
      <c r="B72" s="28">
        <v>660000</v>
      </c>
      <c r="C72" s="28">
        <v>0</v>
      </c>
      <c r="D72" s="28">
        <v>660000</v>
      </c>
      <c r="E72" s="28">
        <v>1083.33</v>
      </c>
      <c r="F72" s="29">
        <f>E72/D72</f>
        <v>1.6414090909090907E-3</v>
      </c>
    </row>
    <row r="73" spans="1:6" hidden="1" x14ac:dyDescent="0.3">
      <c r="A73" s="27" t="s">
        <v>5</v>
      </c>
      <c r="B73" s="28">
        <v>0</v>
      </c>
      <c r="C73" s="28">
        <v>0</v>
      </c>
      <c r="D73" s="28">
        <v>0</v>
      </c>
      <c r="E73" s="28">
        <v>0</v>
      </c>
      <c r="F73" s="29"/>
    </row>
    <row r="74" spans="1:6" hidden="1" x14ac:dyDescent="0.3">
      <c r="A74" s="27" t="s">
        <v>6</v>
      </c>
      <c r="B74" s="28">
        <v>30000</v>
      </c>
      <c r="C74" s="28">
        <v>0</v>
      </c>
      <c r="D74" s="28">
        <v>30000</v>
      </c>
      <c r="E74" s="28">
        <v>47952.9</v>
      </c>
      <c r="F74" s="29">
        <f>E74/D74</f>
        <v>1.59843</v>
      </c>
    </row>
    <row r="75" spans="1:6" hidden="1" x14ac:dyDescent="0.3">
      <c r="A75" s="7" t="s">
        <v>107</v>
      </c>
      <c r="B75" s="8">
        <f>SUM(B71:B74)</f>
        <v>690000</v>
      </c>
      <c r="C75" s="8">
        <f>SUM(C71:C74)</f>
        <v>0</v>
      </c>
      <c r="D75" s="8">
        <f>SUM(D71:D74)</f>
        <v>690000</v>
      </c>
      <c r="E75" s="8">
        <f>SUM(E71:E74)</f>
        <v>4513383.2300000004</v>
      </c>
      <c r="F75" s="9">
        <f>E75/D75</f>
        <v>6.5411351159420299</v>
      </c>
    </row>
    <row r="76" spans="1:6" hidden="1" x14ac:dyDescent="0.3">
      <c r="A76" s="4" t="s">
        <v>7</v>
      </c>
      <c r="B76" s="5"/>
      <c r="C76" s="5"/>
      <c r="D76" s="5"/>
      <c r="E76" s="5"/>
      <c r="F76" s="6"/>
    </row>
    <row r="77" spans="1:6" hidden="1" x14ac:dyDescent="0.3">
      <c r="A77" s="27" t="s">
        <v>9</v>
      </c>
      <c r="B77" s="28">
        <v>50000</v>
      </c>
      <c r="C77" s="28">
        <v>0</v>
      </c>
      <c r="D77" s="28">
        <v>50000</v>
      </c>
      <c r="E77" s="28">
        <v>62402.46</v>
      </c>
      <c r="F77" s="29">
        <f>E77/D77</f>
        <v>1.2480492000000001</v>
      </c>
    </row>
    <row r="78" spans="1:6" hidden="1" x14ac:dyDescent="0.3">
      <c r="A78" s="7" t="s">
        <v>70</v>
      </c>
      <c r="B78" s="8">
        <f>SUM(B77)</f>
        <v>50000</v>
      </c>
      <c r="C78" s="8">
        <f>SUM(C77)</f>
        <v>0</v>
      </c>
      <c r="D78" s="8">
        <f>SUM(D77)</f>
        <v>50000</v>
      </c>
      <c r="E78" s="8">
        <f>SUM(E77)</f>
        <v>62402.46</v>
      </c>
      <c r="F78" s="9">
        <f>E78/D78</f>
        <v>1.2480492000000001</v>
      </c>
    </row>
    <row r="79" spans="1:6" hidden="1" x14ac:dyDescent="0.3">
      <c r="A79" s="10" t="s">
        <v>97</v>
      </c>
      <c r="B79" s="11">
        <f>SUM(B75+B78)</f>
        <v>740000</v>
      </c>
      <c r="C79" s="11">
        <f>SUM(C75+C78)</f>
        <v>0</v>
      </c>
      <c r="D79" s="11">
        <f>SUM(D75+D78)</f>
        <v>740000</v>
      </c>
      <c r="E79" s="11">
        <f>SUM(E75+E78)</f>
        <v>4575785.6900000004</v>
      </c>
      <c r="F79" s="12">
        <f>E79/D79</f>
        <v>6.1834941756756763</v>
      </c>
    </row>
    <row r="80" spans="1:6" hidden="1" x14ac:dyDescent="0.3">
      <c r="A80" s="35"/>
      <c r="B80" s="28"/>
      <c r="C80" s="28"/>
      <c r="D80" s="28"/>
      <c r="E80" s="28"/>
      <c r="F80" s="29"/>
    </row>
    <row r="81" spans="1:6" hidden="1" x14ac:dyDescent="0.3">
      <c r="A81" s="1" t="s">
        <v>17</v>
      </c>
      <c r="B81" s="2"/>
      <c r="C81" s="2"/>
      <c r="D81" s="2"/>
      <c r="E81" s="2"/>
      <c r="F81" s="3"/>
    </row>
    <row r="82" spans="1:6" hidden="1" x14ac:dyDescent="0.3">
      <c r="A82" s="4" t="s">
        <v>106</v>
      </c>
      <c r="B82" s="5"/>
      <c r="C82" s="5"/>
      <c r="D82" s="5"/>
      <c r="E82" s="5"/>
      <c r="F82" s="6"/>
    </row>
    <row r="83" spans="1:6" s="26" customFormat="1" hidden="1" x14ac:dyDescent="0.3">
      <c r="A83" s="23" t="s">
        <v>92</v>
      </c>
      <c r="B83" s="24">
        <v>0</v>
      </c>
      <c r="C83" s="24">
        <v>0</v>
      </c>
      <c r="D83" s="24">
        <v>0</v>
      </c>
      <c r="E83" s="24">
        <v>3952434.54</v>
      </c>
      <c r="F83" s="25"/>
    </row>
    <row r="84" spans="1:6" hidden="1" x14ac:dyDescent="0.3">
      <c r="A84" s="27" t="s">
        <v>3</v>
      </c>
      <c r="B84" s="28">
        <v>493600</v>
      </c>
      <c r="C84" s="28">
        <v>0</v>
      </c>
      <c r="D84" s="28">
        <v>493600</v>
      </c>
      <c r="E84" s="28">
        <v>294</v>
      </c>
      <c r="F84" s="29">
        <f>E84/D84</f>
        <v>5.9562398703403565E-4</v>
      </c>
    </row>
    <row r="85" spans="1:6" hidden="1" x14ac:dyDescent="0.3">
      <c r="A85" s="27" t="s">
        <v>6</v>
      </c>
      <c r="B85" s="28">
        <v>25000</v>
      </c>
      <c r="C85" s="28">
        <v>0</v>
      </c>
      <c r="D85" s="28">
        <v>25000</v>
      </c>
      <c r="E85" s="28">
        <v>56359.01</v>
      </c>
      <c r="F85" s="29">
        <f>E85/D85</f>
        <v>2.2543603999999999</v>
      </c>
    </row>
    <row r="86" spans="1:6" hidden="1" x14ac:dyDescent="0.3">
      <c r="A86" s="7" t="s">
        <v>107</v>
      </c>
      <c r="B86" s="8">
        <f>SUM(B83:B85)</f>
        <v>518600</v>
      </c>
      <c r="C86" s="8">
        <f>SUM(C83:C85)</f>
        <v>0</v>
      </c>
      <c r="D86" s="8">
        <f>SUM(D83:D85)</f>
        <v>518600</v>
      </c>
      <c r="E86" s="8">
        <f>SUM(E83:E85)</f>
        <v>4009087.55</v>
      </c>
      <c r="F86" s="9">
        <f>E86/D86</f>
        <v>7.7305968954878512</v>
      </c>
    </row>
    <row r="87" spans="1:6" hidden="1" x14ac:dyDescent="0.3">
      <c r="A87" s="4" t="s">
        <v>18</v>
      </c>
      <c r="B87" s="5"/>
      <c r="C87" s="5"/>
      <c r="D87" s="5"/>
      <c r="E87" s="5"/>
      <c r="F87" s="6"/>
    </row>
    <row r="88" spans="1:6" hidden="1" x14ac:dyDescent="0.3">
      <c r="A88" s="27" t="s">
        <v>82</v>
      </c>
      <c r="B88" s="28">
        <v>10000</v>
      </c>
      <c r="C88" s="28">
        <v>0</v>
      </c>
      <c r="D88" s="28">
        <v>10000</v>
      </c>
      <c r="E88" s="28">
        <v>0</v>
      </c>
      <c r="F88" s="29">
        <f>E88/D88</f>
        <v>0</v>
      </c>
    </row>
    <row r="89" spans="1:6" hidden="1" x14ac:dyDescent="0.3">
      <c r="A89" s="7" t="s">
        <v>72</v>
      </c>
      <c r="B89" s="8">
        <f>SUM(B88)</f>
        <v>10000</v>
      </c>
      <c r="C89" s="8">
        <f>SUM(C88)</f>
        <v>0</v>
      </c>
      <c r="D89" s="8">
        <f>SUM(D88)</f>
        <v>10000</v>
      </c>
      <c r="E89" s="8">
        <f>SUM(E88)</f>
        <v>0</v>
      </c>
      <c r="F89" s="9">
        <f>E89/D89</f>
        <v>0</v>
      </c>
    </row>
    <row r="90" spans="1:6" hidden="1" x14ac:dyDescent="0.3">
      <c r="A90" s="4" t="s">
        <v>7</v>
      </c>
      <c r="B90" s="5"/>
      <c r="C90" s="5"/>
      <c r="D90" s="5"/>
      <c r="E90" s="5"/>
      <c r="F90" s="6"/>
    </row>
    <row r="91" spans="1:6" hidden="1" x14ac:dyDescent="0.3">
      <c r="A91" s="27" t="s">
        <v>8</v>
      </c>
      <c r="B91" s="28">
        <v>0</v>
      </c>
      <c r="C91" s="28">
        <v>0</v>
      </c>
      <c r="D91" s="28">
        <v>0</v>
      </c>
      <c r="E91" s="28">
        <v>0</v>
      </c>
      <c r="F91" s="29"/>
    </row>
    <row r="92" spans="1:6" hidden="1" x14ac:dyDescent="0.3">
      <c r="A92" s="27" t="s">
        <v>9</v>
      </c>
      <c r="B92" s="28">
        <v>97000</v>
      </c>
      <c r="C92" s="28">
        <v>0</v>
      </c>
      <c r="D92" s="28">
        <v>97000</v>
      </c>
      <c r="E92" s="28">
        <v>23750</v>
      </c>
      <c r="F92" s="29">
        <f>E92/D92</f>
        <v>0.24484536082474226</v>
      </c>
    </row>
    <row r="93" spans="1:6" hidden="1" x14ac:dyDescent="0.3">
      <c r="A93" s="7" t="s">
        <v>70</v>
      </c>
      <c r="B93" s="8">
        <f>SUM(B91:B92)</f>
        <v>97000</v>
      </c>
      <c r="C93" s="8">
        <f>SUM(C91:C92)</f>
        <v>0</v>
      </c>
      <c r="D93" s="8">
        <f>SUM(D91:D92)</f>
        <v>97000</v>
      </c>
      <c r="E93" s="8">
        <f>SUM(E91:E92)</f>
        <v>23750</v>
      </c>
      <c r="F93" s="9">
        <f>E93/D93</f>
        <v>0.24484536082474226</v>
      </c>
    </row>
    <row r="94" spans="1:6" hidden="1" x14ac:dyDescent="0.3">
      <c r="A94" s="10" t="s">
        <v>47</v>
      </c>
      <c r="B94" s="11">
        <f>SUM(B86+B89+B93)</f>
        <v>625600</v>
      </c>
      <c r="C94" s="11">
        <f>SUM(C86+C89+C93)</f>
        <v>0</v>
      </c>
      <c r="D94" s="11">
        <f>SUM(D86+D89+D93)</f>
        <v>625600</v>
      </c>
      <c r="E94" s="11">
        <f>SUM(E86+E89+E93)</f>
        <v>4032837.55</v>
      </c>
      <c r="F94" s="12">
        <f>E94/D94</f>
        <v>6.4463515824808182</v>
      </c>
    </row>
    <row r="95" spans="1:6" hidden="1" x14ac:dyDescent="0.3">
      <c r="A95" s="35"/>
      <c r="B95" s="28"/>
      <c r="C95" s="28"/>
      <c r="D95" s="28"/>
      <c r="E95" s="28"/>
      <c r="F95" s="29"/>
    </row>
    <row r="96" spans="1:6" hidden="1" x14ac:dyDescent="0.3">
      <c r="A96" s="1" t="s">
        <v>19</v>
      </c>
      <c r="B96" s="2"/>
      <c r="C96" s="2"/>
      <c r="D96" s="2"/>
      <c r="E96" s="2"/>
      <c r="F96" s="3"/>
    </row>
    <row r="97" spans="1:6" hidden="1" x14ac:dyDescent="0.3">
      <c r="A97" s="4" t="s">
        <v>106</v>
      </c>
      <c r="B97" s="5"/>
      <c r="C97" s="5"/>
      <c r="D97" s="5"/>
      <c r="E97" s="5"/>
      <c r="F97" s="6"/>
    </row>
    <row r="98" spans="1:6" s="26" customFormat="1" hidden="1" x14ac:dyDescent="0.3">
      <c r="A98" s="23" t="s">
        <v>92</v>
      </c>
      <c r="B98" s="24">
        <v>0</v>
      </c>
      <c r="C98" s="24">
        <v>0</v>
      </c>
      <c r="D98" s="24">
        <v>0</v>
      </c>
      <c r="E98" s="24">
        <v>1890959.94</v>
      </c>
      <c r="F98" s="25"/>
    </row>
    <row r="99" spans="1:6" hidden="1" x14ac:dyDescent="0.3">
      <c r="A99" s="27" t="s">
        <v>3</v>
      </c>
      <c r="B99" s="28">
        <v>165000</v>
      </c>
      <c r="C99" s="28">
        <v>0</v>
      </c>
      <c r="D99" s="28">
        <v>165000</v>
      </c>
      <c r="E99" s="28">
        <v>1771.06</v>
      </c>
      <c r="F99" s="29">
        <f>E99/D99</f>
        <v>1.0733696969696969E-2</v>
      </c>
    </row>
    <row r="100" spans="1:6" ht="14.4" hidden="1" customHeight="1" x14ac:dyDescent="0.3">
      <c r="A100" s="27" t="s">
        <v>16</v>
      </c>
      <c r="B100" s="28">
        <v>0</v>
      </c>
      <c r="C100" s="28">
        <v>0</v>
      </c>
      <c r="D100" s="28">
        <v>0</v>
      </c>
      <c r="E100" s="28">
        <v>100</v>
      </c>
      <c r="F100" s="29"/>
    </row>
    <row r="101" spans="1:6" hidden="1" x14ac:dyDescent="0.3">
      <c r="A101" s="27" t="s">
        <v>6</v>
      </c>
      <c r="B101" s="28">
        <v>15000</v>
      </c>
      <c r="C101" s="28">
        <v>0</v>
      </c>
      <c r="D101" s="28">
        <v>15000</v>
      </c>
      <c r="E101" s="28">
        <v>9869.64</v>
      </c>
      <c r="F101" s="29">
        <f>E101/D101</f>
        <v>0.65797600000000001</v>
      </c>
    </row>
    <row r="102" spans="1:6" hidden="1" x14ac:dyDescent="0.3">
      <c r="A102" s="7" t="s">
        <v>107</v>
      </c>
      <c r="B102" s="8">
        <f>SUM(B98:B101)</f>
        <v>180000</v>
      </c>
      <c r="C102" s="8">
        <f>SUM(C98:C101)</f>
        <v>0</v>
      </c>
      <c r="D102" s="8">
        <f>SUM(D98:D101)</f>
        <v>180000</v>
      </c>
      <c r="E102" s="8">
        <f>SUM(E98:E101)</f>
        <v>1902700.64</v>
      </c>
      <c r="F102" s="9">
        <f>E102/D102</f>
        <v>10.570559111111111</v>
      </c>
    </row>
    <row r="103" spans="1:6" hidden="1" x14ac:dyDescent="0.3">
      <c r="A103" s="4" t="s">
        <v>7</v>
      </c>
      <c r="B103" s="5"/>
      <c r="C103" s="5"/>
      <c r="D103" s="5"/>
      <c r="E103" s="5"/>
      <c r="F103" s="6"/>
    </row>
    <row r="104" spans="1:6" hidden="1" x14ac:dyDescent="0.3">
      <c r="A104" s="27" t="s">
        <v>10</v>
      </c>
      <c r="B104" s="28">
        <v>0</v>
      </c>
      <c r="C104" s="28">
        <v>0</v>
      </c>
      <c r="D104" s="28">
        <v>0</v>
      </c>
      <c r="E104" s="28">
        <v>0</v>
      </c>
      <c r="F104" s="29"/>
    </row>
    <row r="105" spans="1:6" hidden="1" x14ac:dyDescent="0.3">
      <c r="A105" s="27" t="s">
        <v>9</v>
      </c>
      <c r="B105" s="28">
        <v>0</v>
      </c>
      <c r="C105" s="28">
        <v>0</v>
      </c>
      <c r="D105" s="28">
        <v>0</v>
      </c>
      <c r="E105" s="28">
        <v>0</v>
      </c>
      <c r="F105" s="29"/>
    </row>
    <row r="106" spans="1:6" hidden="1" x14ac:dyDescent="0.3">
      <c r="A106" s="7" t="s">
        <v>70</v>
      </c>
      <c r="B106" s="8">
        <f>SUM(B104:B105)</f>
        <v>0</v>
      </c>
      <c r="C106" s="8">
        <f>SUM(C104:C105)</f>
        <v>0</v>
      </c>
      <c r="D106" s="8">
        <f>SUM(D104:D105)</f>
        <v>0</v>
      </c>
      <c r="E106" s="8">
        <f>SUM(E104:E105)</f>
        <v>0</v>
      </c>
      <c r="F106" s="9"/>
    </row>
    <row r="107" spans="1:6" hidden="1" x14ac:dyDescent="0.3">
      <c r="A107" s="4" t="s">
        <v>11</v>
      </c>
      <c r="B107" s="5"/>
      <c r="C107" s="5"/>
      <c r="D107" s="5"/>
      <c r="E107" s="5"/>
      <c r="F107" s="6"/>
    </row>
    <row r="108" spans="1:6" hidden="1" x14ac:dyDescent="0.3">
      <c r="A108" s="27" t="s">
        <v>98</v>
      </c>
      <c r="B108" s="28">
        <v>57233.89</v>
      </c>
      <c r="C108" s="28">
        <v>0</v>
      </c>
      <c r="D108" s="28">
        <v>57233.89</v>
      </c>
      <c r="E108" s="28">
        <v>58548.94</v>
      </c>
      <c r="F108" s="29">
        <f>E108/D108</f>
        <v>1.022976771280093</v>
      </c>
    </row>
    <row r="109" spans="1:6" hidden="1" x14ac:dyDescent="0.3">
      <c r="A109" s="7" t="s">
        <v>71</v>
      </c>
      <c r="B109" s="8">
        <f>SUM(B108)</f>
        <v>57233.89</v>
      </c>
      <c r="C109" s="8">
        <f>SUM(C108)</f>
        <v>0</v>
      </c>
      <c r="D109" s="8">
        <f>SUM(D108)</f>
        <v>57233.89</v>
      </c>
      <c r="E109" s="8">
        <f>SUM(E108)</f>
        <v>58548.94</v>
      </c>
      <c r="F109" s="9">
        <f>E109/D109</f>
        <v>1.022976771280093</v>
      </c>
    </row>
    <row r="110" spans="1:6" hidden="1" x14ac:dyDescent="0.3">
      <c r="A110" s="10" t="s">
        <v>48</v>
      </c>
      <c r="B110" s="11">
        <f>SUM(B102+B106+B109)</f>
        <v>237233.89</v>
      </c>
      <c r="C110" s="11">
        <f>SUM(C102+C106+C109)</f>
        <v>0</v>
      </c>
      <c r="D110" s="11">
        <f>SUM(D102+D106+D109)</f>
        <v>237233.89</v>
      </c>
      <c r="E110" s="11">
        <f>SUM(E102+E106+E109)</f>
        <v>1961249.5799999998</v>
      </c>
      <c r="F110" s="12">
        <f>E110/D110</f>
        <v>8.2671560121532366</v>
      </c>
    </row>
    <row r="111" spans="1:6" hidden="1" x14ac:dyDescent="0.3">
      <c r="A111" s="35"/>
      <c r="B111" s="28"/>
      <c r="C111" s="28"/>
      <c r="D111" s="28"/>
      <c r="E111" s="28"/>
      <c r="F111" s="29"/>
    </row>
    <row r="112" spans="1:6" hidden="1" x14ac:dyDescent="0.3">
      <c r="A112" s="1" t="s">
        <v>20</v>
      </c>
      <c r="B112" s="2"/>
      <c r="C112" s="2"/>
      <c r="D112" s="2"/>
      <c r="E112" s="2"/>
      <c r="F112" s="3"/>
    </row>
    <row r="113" spans="1:6" hidden="1" x14ac:dyDescent="0.3">
      <c r="A113" s="4" t="s">
        <v>106</v>
      </c>
      <c r="B113" s="5"/>
      <c r="C113" s="5"/>
      <c r="D113" s="5"/>
      <c r="E113" s="5"/>
      <c r="F113" s="6"/>
    </row>
    <row r="114" spans="1:6" s="26" customFormat="1" hidden="1" x14ac:dyDescent="0.3">
      <c r="A114" s="23" t="s">
        <v>92</v>
      </c>
      <c r="B114" s="24">
        <v>0</v>
      </c>
      <c r="C114" s="24">
        <v>0</v>
      </c>
      <c r="D114" s="24">
        <v>0</v>
      </c>
      <c r="E114" s="24">
        <v>6031780.3700000001</v>
      </c>
      <c r="F114" s="25"/>
    </row>
    <row r="115" spans="1:6" hidden="1" x14ac:dyDescent="0.3">
      <c r="A115" s="27" t="s">
        <v>3</v>
      </c>
      <c r="B115" s="28">
        <v>691000</v>
      </c>
      <c r="C115" s="28">
        <v>0</v>
      </c>
      <c r="D115" s="28">
        <v>691000</v>
      </c>
      <c r="E115" s="28">
        <v>13035</v>
      </c>
      <c r="F115" s="29">
        <f>E115/D115</f>
        <v>1.886396526772793E-2</v>
      </c>
    </row>
    <row r="116" spans="1:6" hidden="1" x14ac:dyDescent="0.3">
      <c r="A116" s="27" t="s">
        <v>16</v>
      </c>
      <c r="B116" s="28">
        <v>160000</v>
      </c>
      <c r="C116" s="28">
        <v>0</v>
      </c>
      <c r="D116" s="28">
        <v>160000</v>
      </c>
      <c r="E116" s="28">
        <v>75948.2</v>
      </c>
      <c r="F116" s="29">
        <f>E116/D116</f>
        <v>0.47467624999999997</v>
      </c>
    </row>
    <row r="117" spans="1:6" hidden="1" x14ac:dyDescent="0.3">
      <c r="A117" s="27" t="s">
        <v>5</v>
      </c>
      <c r="B117" s="28">
        <v>0</v>
      </c>
      <c r="C117" s="28">
        <v>0</v>
      </c>
      <c r="D117" s="28">
        <v>0</v>
      </c>
      <c r="E117" s="28">
        <v>0</v>
      </c>
      <c r="F117" s="29"/>
    </row>
    <row r="118" spans="1:6" hidden="1" x14ac:dyDescent="0.3">
      <c r="A118" s="27" t="s">
        <v>6</v>
      </c>
      <c r="B118" s="28">
        <v>15000</v>
      </c>
      <c r="C118" s="28">
        <v>0</v>
      </c>
      <c r="D118" s="28">
        <v>15000</v>
      </c>
      <c r="E118" s="28">
        <v>6001.79</v>
      </c>
      <c r="F118" s="29">
        <f>E118/D118</f>
        <v>0.40011933333333333</v>
      </c>
    </row>
    <row r="119" spans="1:6" hidden="1" x14ac:dyDescent="0.3">
      <c r="A119" s="7" t="s">
        <v>107</v>
      </c>
      <c r="B119" s="8">
        <f>SUM(B114:B118)</f>
        <v>866000</v>
      </c>
      <c r="C119" s="8">
        <f>SUM(C114:C118)</f>
        <v>0</v>
      </c>
      <c r="D119" s="8">
        <f>SUM(D114:D118)</f>
        <v>866000</v>
      </c>
      <c r="E119" s="8">
        <f>SUM(E114:E118)</f>
        <v>6126765.3600000003</v>
      </c>
      <c r="F119" s="9">
        <f>E119/D119</f>
        <v>7.0747867898383374</v>
      </c>
    </row>
    <row r="120" spans="1:6" hidden="1" x14ac:dyDescent="0.3">
      <c r="A120" s="4" t="s">
        <v>7</v>
      </c>
      <c r="B120" s="5"/>
      <c r="C120" s="5"/>
      <c r="D120" s="5"/>
      <c r="E120" s="5"/>
      <c r="F120" s="6"/>
    </row>
    <row r="121" spans="1:6" hidden="1" x14ac:dyDescent="0.3">
      <c r="A121" s="27" t="s">
        <v>9</v>
      </c>
      <c r="B121" s="28">
        <v>40000</v>
      </c>
      <c r="C121" s="28">
        <v>0</v>
      </c>
      <c r="D121" s="28">
        <v>40000</v>
      </c>
      <c r="E121" s="28">
        <v>11978.95</v>
      </c>
      <c r="F121" s="29">
        <f>E121/D121</f>
        <v>0.29947375000000004</v>
      </c>
    </row>
    <row r="122" spans="1:6" hidden="1" x14ac:dyDescent="0.3">
      <c r="A122" s="7" t="s">
        <v>70</v>
      </c>
      <c r="B122" s="8">
        <f>SUM(B121)</f>
        <v>40000</v>
      </c>
      <c r="C122" s="8">
        <f>SUM(C121)</f>
        <v>0</v>
      </c>
      <c r="D122" s="8">
        <f>SUM(D121)</f>
        <v>40000</v>
      </c>
      <c r="E122" s="8">
        <f>SUM(E121)</f>
        <v>11978.95</v>
      </c>
      <c r="F122" s="9">
        <f>E122/D122</f>
        <v>0.29947375000000004</v>
      </c>
    </row>
    <row r="123" spans="1:6" hidden="1" x14ac:dyDescent="0.3">
      <c r="A123" s="10" t="s">
        <v>49</v>
      </c>
      <c r="B123" s="11">
        <f>SUM(B119+B122)</f>
        <v>906000</v>
      </c>
      <c r="C123" s="11">
        <f>SUM(C119+C122)</f>
        <v>0</v>
      </c>
      <c r="D123" s="11">
        <f>SUM(D119+D122)</f>
        <v>906000</v>
      </c>
      <c r="E123" s="11">
        <f>SUM(E119+E122)</f>
        <v>6138744.3100000005</v>
      </c>
      <c r="F123" s="12">
        <f>E123/D123</f>
        <v>6.7756559713024291</v>
      </c>
    </row>
    <row r="124" spans="1:6" hidden="1" x14ac:dyDescent="0.3">
      <c r="A124" s="35"/>
      <c r="B124" s="28"/>
      <c r="C124" s="28"/>
      <c r="D124" s="28"/>
      <c r="E124" s="28"/>
      <c r="F124" s="29"/>
    </row>
    <row r="125" spans="1:6" hidden="1" x14ac:dyDescent="0.3">
      <c r="A125" s="1" t="s">
        <v>21</v>
      </c>
      <c r="B125" s="2"/>
      <c r="C125" s="2"/>
      <c r="D125" s="2"/>
      <c r="E125" s="2"/>
      <c r="F125" s="3"/>
    </row>
    <row r="126" spans="1:6" hidden="1" x14ac:dyDescent="0.3">
      <c r="A126" s="4" t="s">
        <v>106</v>
      </c>
      <c r="B126" s="5"/>
      <c r="C126" s="5"/>
      <c r="D126" s="5"/>
      <c r="E126" s="5"/>
      <c r="F126" s="6"/>
    </row>
    <row r="127" spans="1:6" s="26" customFormat="1" hidden="1" x14ac:dyDescent="0.3">
      <c r="A127" s="23" t="s">
        <v>92</v>
      </c>
      <c r="B127" s="24">
        <v>0</v>
      </c>
      <c r="C127" s="24">
        <v>0</v>
      </c>
      <c r="D127" s="24">
        <v>0</v>
      </c>
      <c r="E127" s="24">
        <v>3243388.14</v>
      </c>
      <c r="F127" s="25"/>
    </row>
    <row r="128" spans="1:6" hidden="1" x14ac:dyDescent="0.3">
      <c r="A128" s="27" t="s">
        <v>3</v>
      </c>
      <c r="B128" s="28">
        <v>160300</v>
      </c>
      <c r="C128" s="28">
        <v>0</v>
      </c>
      <c r="D128" s="28">
        <v>160300</v>
      </c>
      <c r="E128" s="28">
        <v>9787.92</v>
      </c>
      <c r="F128" s="29">
        <f>E128/D128</f>
        <v>6.1060012476606362E-2</v>
      </c>
    </row>
    <row r="129" spans="1:6" hidden="1" x14ac:dyDescent="0.3">
      <c r="A129" s="27" t="s">
        <v>16</v>
      </c>
      <c r="B129" s="28">
        <v>0</v>
      </c>
      <c r="C129" s="28">
        <v>0</v>
      </c>
      <c r="D129" s="28">
        <v>0</v>
      </c>
      <c r="E129" s="28">
        <v>0</v>
      </c>
      <c r="F129" s="29"/>
    </row>
    <row r="130" spans="1:6" hidden="1" x14ac:dyDescent="0.3">
      <c r="A130" s="27" t="s">
        <v>5</v>
      </c>
      <c r="B130" s="28">
        <v>0</v>
      </c>
      <c r="C130" s="28">
        <v>0</v>
      </c>
      <c r="D130" s="28">
        <v>0</v>
      </c>
      <c r="E130" s="28">
        <v>4.99</v>
      </c>
      <c r="F130" s="29"/>
    </row>
    <row r="131" spans="1:6" hidden="1" x14ac:dyDescent="0.3">
      <c r="A131" s="27" t="s">
        <v>6</v>
      </c>
      <c r="B131" s="28">
        <v>10000</v>
      </c>
      <c r="C131" s="28">
        <v>0</v>
      </c>
      <c r="D131" s="28">
        <v>10000</v>
      </c>
      <c r="E131" s="28">
        <v>21548.5</v>
      </c>
      <c r="F131" s="29">
        <f>E131/D131</f>
        <v>2.1548500000000002</v>
      </c>
    </row>
    <row r="132" spans="1:6" hidden="1" x14ac:dyDescent="0.3">
      <c r="A132" s="7" t="s">
        <v>107</v>
      </c>
      <c r="B132" s="8">
        <f>SUM(B127:B131)</f>
        <v>170300</v>
      </c>
      <c r="C132" s="8">
        <f>SUM(C127:C131)</f>
        <v>0</v>
      </c>
      <c r="D132" s="8">
        <f>SUM(D127:D131)</f>
        <v>170300</v>
      </c>
      <c r="E132" s="8">
        <f>SUM(E127:E131)</f>
        <v>3274729.5500000003</v>
      </c>
      <c r="F132" s="9">
        <f>E132/D132</f>
        <v>19.229181150910161</v>
      </c>
    </row>
    <row r="133" spans="1:6" hidden="1" x14ac:dyDescent="0.3">
      <c r="A133" s="4" t="s">
        <v>7</v>
      </c>
      <c r="B133" s="5"/>
      <c r="C133" s="5"/>
      <c r="D133" s="5"/>
      <c r="E133" s="5"/>
      <c r="F133" s="6"/>
    </row>
    <row r="134" spans="1:6" hidden="1" x14ac:dyDescent="0.3">
      <c r="A134" s="27" t="s">
        <v>9</v>
      </c>
      <c r="B134" s="28">
        <v>30000</v>
      </c>
      <c r="C134" s="28">
        <v>0</v>
      </c>
      <c r="D134" s="28">
        <v>30000</v>
      </c>
      <c r="E134" s="28">
        <v>40186.589999999997</v>
      </c>
      <c r="F134" s="29">
        <f>E134/D134</f>
        <v>1.339553</v>
      </c>
    </row>
    <row r="135" spans="1:6" hidden="1" x14ac:dyDescent="0.3">
      <c r="A135" s="7" t="s">
        <v>70</v>
      </c>
      <c r="B135" s="8">
        <f>SUM(B134)</f>
        <v>30000</v>
      </c>
      <c r="C135" s="8">
        <f>SUM(C134)</f>
        <v>0</v>
      </c>
      <c r="D135" s="8">
        <f>SUM(D134)</f>
        <v>30000</v>
      </c>
      <c r="E135" s="8">
        <f>SUM(E134)</f>
        <v>40186.589999999997</v>
      </c>
      <c r="F135" s="9">
        <f>E135/D135</f>
        <v>1.339553</v>
      </c>
    </row>
    <row r="136" spans="1:6" hidden="1" x14ac:dyDescent="0.3">
      <c r="A136" s="10" t="s">
        <v>50</v>
      </c>
      <c r="B136" s="11">
        <f>SUM(B132+B135)</f>
        <v>200300</v>
      </c>
      <c r="C136" s="11">
        <f>SUM(C132+C135)</f>
        <v>0</v>
      </c>
      <c r="D136" s="11">
        <f>SUM(D132+D135)</f>
        <v>200300</v>
      </c>
      <c r="E136" s="11">
        <f>SUM(E132+E135)</f>
        <v>3314916.14</v>
      </c>
      <c r="F136" s="12">
        <f>E136/D136</f>
        <v>16.54975606590115</v>
      </c>
    </row>
    <row r="137" spans="1:6" hidden="1" x14ac:dyDescent="0.3">
      <c r="A137" s="35"/>
      <c r="B137" s="28"/>
      <c r="C137" s="28"/>
      <c r="D137" s="28"/>
      <c r="E137" s="28"/>
      <c r="F137" s="29"/>
    </row>
    <row r="138" spans="1:6" hidden="1" x14ac:dyDescent="0.3">
      <c r="A138" s="1" t="s">
        <v>22</v>
      </c>
      <c r="B138" s="2"/>
      <c r="C138" s="2"/>
      <c r="D138" s="2"/>
      <c r="E138" s="2"/>
      <c r="F138" s="3"/>
    </row>
    <row r="139" spans="1:6" hidden="1" x14ac:dyDescent="0.3">
      <c r="A139" s="4" t="s">
        <v>106</v>
      </c>
      <c r="B139" s="5"/>
      <c r="C139" s="5"/>
      <c r="D139" s="5"/>
      <c r="E139" s="5"/>
      <c r="F139" s="6"/>
    </row>
    <row r="140" spans="1:6" hidden="1" x14ac:dyDescent="0.3">
      <c r="A140" s="23" t="s">
        <v>92</v>
      </c>
      <c r="B140" s="24">
        <v>286000</v>
      </c>
      <c r="C140" s="24">
        <v>0</v>
      </c>
      <c r="D140" s="24">
        <v>286000</v>
      </c>
      <c r="E140" s="24">
        <v>338435.56</v>
      </c>
      <c r="F140" s="25">
        <f>E140/D140</f>
        <v>1.1833411188811189</v>
      </c>
    </row>
    <row r="141" spans="1:6" hidden="1" x14ac:dyDescent="0.3">
      <c r="A141" s="27" t="s">
        <v>3</v>
      </c>
      <c r="B141" s="28">
        <v>18257000</v>
      </c>
      <c r="C141" s="28">
        <v>0</v>
      </c>
      <c r="D141" s="28">
        <v>18257000</v>
      </c>
      <c r="E141" s="28">
        <v>17609046.140000001</v>
      </c>
      <c r="F141" s="29">
        <f>E141/D141</f>
        <v>0.96450929177849598</v>
      </c>
    </row>
    <row r="142" spans="1:6" hidden="1" x14ac:dyDescent="0.3">
      <c r="A142" s="27" t="s">
        <v>16</v>
      </c>
      <c r="B142" s="28">
        <v>0</v>
      </c>
      <c r="C142" s="28">
        <v>0</v>
      </c>
      <c r="D142" s="28">
        <v>0</v>
      </c>
      <c r="E142" s="28">
        <v>137960.32999999999</v>
      </c>
      <c r="F142" s="29"/>
    </row>
    <row r="143" spans="1:6" hidden="1" x14ac:dyDescent="0.3">
      <c r="A143" s="27" t="s">
        <v>5</v>
      </c>
      <c r="B143" s="28">
        <v>0</v>
      </c>
      <c r="C143" s="28">
        <v>0</v>
      </c>
      <c r="D143" s="28">
        <v>0</v>
      </c>
      <c r="E143" s="28">
        <v>465592.79</v>
      </c>
      <c r="F143" s="29"/>
    </row>
    <row r="144" spans="1:6" hidden="1" x14ac:dyDescent="0.3">
      <c r="A144" s="27" t="s">
        <v>6</v>
      </c>
      <c r="B144" s="28">
        <v>0</v>
      </c>
      <c r="C144" s="28">
        <v>0</v>
      </c>
      <c r="D144" s="28">
        <v>0</v>
      </c>
      <c r="E144" s="28">
        <v>159873.32</v>
      </c>
      <c r="F144" s="29"/>
    </row>
    <row r="145" spans="1:6" hidden="1" x14ac:dyDescent="0.3">
      <c r="A145" s="7" t="s">
        <v>107</v>
      </c>
      <c r="B145" s="8">
        <f>SUM(B140:B144)</f>
        <v>18543000</v>
      </c>
      <c r="C145" s="8">
        <f>SUM(C140:C144)</f>
        <v>0</v>
      </c>
      <c r="D145" s="8">
        <f>SUM(D140:D144)</f>
        <v>18543000</v>
      </c>
      <c r="E145" s="30">
        <f>SUM(E140:E144)</f>
        <v>18710908.139999997</v>
      </c>
      <c r="F145" s="9">
        <f>E145/D145</f>
        <v>1.0090550687591002</v>
      </c>
    </row>
    <row r="146" spans="1:6" hidden="1" x14ac:dyDescent="0.3">
      <c r="A146" s="4" t="s">
        <v>18</v>
      </c>
      <c r="B146" s="5"/>
      <c r="C146" s="5"/>
      <c r="D146" s="5"/>
      <c r="E146" s="5"/>
      <c r="F146" s="6"/>
    </row>
    <row r="147" spans="1:6" hidden="1" x14ac:dyDescent="0.3">
      <c r="A147" s="27" t="s">
        <v>99</v>
      </c>
      <c r="B147" s="28">
        <v>0</v>
      </c>
      <c r="C147" s="28">
        <v>0</v>
      </c>
      <c r="D147" s="28">
        <v>0</v>
      </c>
      <c r="E147" s="28">
        <v>50000</v>
      </c>
      <c r="F147" s="29"/>
    </row>
    <row r="148" spans="1:6" ht="14.4" hidden="1" customHeight="1" x14ac:dyDescent="0.3">
      <c r="A148" s="27" t="s">
        <v>116</v>
      </c>
      <c r="B148" s="28">
        <v>1888500</v>
      </c>
      <c r="C148" s="28">
        <v>0</v>
      </c>
      <c r="D148" s="28">
        <v>1888500</v>
      </c>
      <c r="E148" s="28">
        <v>365689.49</v>
      </c>
      <c r="F148" s="29">
        <f>E148/D148</f>
        <v>0.19364018533227428</v>
      </c>
    </row>
    <row r="149" spans="1:6" hidden="1" x14ac:dyDescent="0.3">
      <c r="A149" s="27" t="s">
        <v>84</v>
      </c>
      <c r="B149" s="28">
        <v>0</v>
      </c>
      <c r="C149" s="28">
        <v>0</v>
      </c>
      <c r="D149" s="28">
        <v>0</v>
      </c>
      <c r="E149" s="28">
        <v>0</v>
      </c>
      <c r="F149" s="29"/>
    </row>
    <row r="150" spans="1:6" ht="14.4" hidden="1" customHeight="1" x14ac:dyDescent="0.3">
      <c r="A150" s="27" t="s">
        <v>84</v>
      </c>
      <c r="B150" s="28">
        <v>945256.93</v>
      </c>
      <c r="C150" s="28">
        <v>0</v>
      </c>
      <c r="D150" s="28">
        <v>945256.93</v>
      </c>
      <c r="E150" s="28">
        <v>36389</v>
      </c>
      <c r="F150" s="29">
        <f>E150/D150</f>
        <v>3.8496411763942313E-2</v>
      </c>
    </row>
    <row r="151" spans="1:6" hidden="1" x14ac:dyDescent="0.3">
      <c r="A151" s="27" t="s">
        <v>100</v>
      </c>
      <c r="B151" s="28">
        <v>0</v>
      </c>
      <c r="C151" s="28">
        <v>0</v>
      </c>
      <c r="D151" s="28">
        <v>0</v>
      </c>
      <c r="E151" s="28">
        <v>140198.39000000001</v>
      </c>
      <c r="F151" s="29"/>
    </row>
    <row r="152" spans="1:6" hidden="1" x14ac:dyDescent="0.3">
      <c r="A152" s="27" t="s">
        <v>115</v>
      </c>
      <c r="B152" s="28">
        <v>0</v>
      </c>
      <c r="C152" s="28">
        <v>0</v>
      </c>
      <c r="D152" s="28">
        <v>0</v>
      </c>
      <c r="E152" s="28">
        <v>39924.44</v>
      </c>
      <c r="F152" s="29"/>
    </row>
    <row r="153" spans="1:6" hidden="1" x14ac:dyDescent="0.3">
      <c r="A153" s="27" t="s">
        <v>114</v>
      </c>
      <c r="B153" s="28">
        <v>0</v>
      </c>
      <c r="C153" s="28">
        <v>0</v>
      </c>
      <c r="D153" s="28">
        <v>0</v>
      </c>
      <c r="E153" s="28">
        <v>31208</v>
      </c>
      <c r="F153" s="29"/>
    </row>
    <row r="154" spans="1:6" hidden="1" x14ac:dyDescent="0.3">
      <c r="A154" s="27" t="s">
        <v>82</v>
      </c>
      <c r="B154" s="28">
        <v>964063.62</v>
      </c>
      <c r="C154" s="28">
        <v>0</v>
      </c>
      <c r="D154" s="28">
        <v>964063.62</v>
      </c>
      <c r="E154" s="28">
        <v>920613.18</v>
      </c>
      <c r="F154" s="29">
        <f>E154/D154</f>
        <v>0.95492990389991073</v>
      </c>
    </row>
    <row r="155" spans="1:6" hidden="1" x14ac:dyDescent="0.3">
      <c r="A155" s="27" t="s">
        <v>91</v>
      </c>
      <c r="B155" s="28">
        <v>200742.47</v>
      </c>
      <c r="C155" s="28">
        <v>0</v>
      </c>
      <c r="D155" s="28">
        <v>200742.47</v>
      </c>
      <c r="E155" s="28">
        <v>250116.98</v>
      </c>
      <c r="F155" s="29">
        <f>E155/D155</f>
        <v>1.2459594623897974</v>
      </c>
    </row>
    <row r="156" spans="1:6" hidden="1" x14ac:dyDescent="0.3">
      <c r="A156" s="27" t="s">
        <v>85</v>
      </c>
      <c r="B156" s="28">
        <v>2222964.1</v>
      </c>
      <c r="C156" s="28">
        <v>0</v>
      </c>
      <c r="D156" s="28">
        <v>2222964.1</v>
      </c>
      <c r="E156" s="28">
        <v>992534.74</v>
      </c>
      <c r="F156" s="29">
        <f>E156/D156</f>
        <v>0.44649157402047113</v>
      </c>
    </row>
    <row r="157" spans="1:6" hidden="1" x14ac:dyDescent="0.3">
      <c r="A157" s="7" t="s">
        <v>72</v>
      </c>
      <c r="B157" s="8">
        <f>SUM(B147:B156)</f>
        <v>6221527.120000001</v>
      </c>
      <c r="C157" s="8">
        <f>SUM(C147:C156)</f>
        <v>0</v>
      </c>
      <c r="D157" s="8">
        <f>SUM(D147:D156)</f>
        <v>6221527.120000001</v>
      </c>
      <c r="E157" s="8">
        <f>SUM(E147:E156)</f>
        <v>2826674.2199999997</v>
      </c>
      <c r="F157" s="9">
        <f>E157/D157</f>
        <v>0.45433768357502541</v>
      </c>
    </row>
    <row r="158" spans="1:6" hidden="1" x14ac:dyDescent="0.3">
      <c r="A158" s="4" t="s">
        <v>7</v>
      </c>
      <c r="B158" s="5"/>
      <c r="C158" s="5"/>
      <c r="D158" s="5"/>
      <c r="E158" s="5"/>
      <c r="F158" s="6"/>
    </row>
    <row r="159" spans="1:6" hidden="1" x14ac:dyDescent="0.3">
      <c r="A159" s="27" t="s">
        <v>95</v>
      </c>
      <c r="B159" s="28">
        <v>0</v>
      </c>
      <c r="C159" s="28">
        <v>0</v>
      </c>
      <c r="D159" s="28">
        <v>0</v>
      </c>
      <c r="E159" s="28">
        <v>933.72</v>
      </c>
      <c r="F159" s="29"/>
    </row>
    <row r="160" spans="1:6" hidden="1" x14ac:dyDescent="0.3">
      <c r="A160" s="27" t="s">
        <v>9</v>
      </c>
      <c r="B160" s="28">
        <v>204545.43</v>
      </c>
      <c r="C160" s="28">
        <v>0</v>
      </c>
      <c r="D160" s="28">
        <v>204545.43</v>
      </c>
      <c r="E160" s="28">
        <v>317864.7</v>
      </c>
      <c r="F160" s="29">
        <f>E160/D160</f>
        <v>1.5540053864806465</v>
      </c>
    </row>
    <row r="161" spans="1:6" hidden="1" x14ac:dyDescent="0.3">
      <c r="A161" s="7" t="s">
        <v>70</v>
      </c>
      <c r="B161" s="8">
        <f>SUM(B159:B160)</f>
        <v>204545.43</v>
      </c>
      <c r="C161" s="8">
        <f>SUM(C159:C160)</f>
        <v>0</v>
      </c>
      <c r="D161" s="8">
        <f>SUM(D159:D160)</f>
        <v>204545.43</v>
      </c>
      <c r="E161" s="8">
        <f>SUM(E159:E160)</f>
        <v>318798.42</v>
      </c>
      <c r="F161" s="9">
        <f>E161/D161</f>
        <v>1.5585702403617621</v>
      </c>
    </row>
    <row r="162" spans="1:6" hidden="1" x14ac:dyDescent="0.3">
      <c r="A162" s="4" t="s">
        <v>23</v>
      </c>
      <c r="B162" s="5"/>
      <c r="C162" s="5"/>
      <c r="D162" s="5"/>
      <c r="E162" s="5"/>
      <c r="F162" s="6"/>
    </row>
    <row r="163" spans="1:6" hidden="1" x14ac:dyDescent="0.3">
      <c r="A163" s="27" t="s">
        <v>86</v>
      </c>
      <c r="B163" s="28">
        <v>9911232.6199999992</v>
      </c>
      <c r="C163" s="28">
        <v>0</v>
      </c>
      <c r="D163" s="28">
        <v>9911232.6199999992</v>
      </c>
      <c r="E163" s="28">
        <v>9297659.2100000009</v>
      </c>
      <c r="F163" s="29">
        <f>E163/D163</f>
        <v>0.93809312791611199</v>
      </c>
    </row>
    <row r="164" spans="1:6" hidden="1" x14ac:dyDescent="0.3">
      <c r="A164" s="27" t="s">
        <v>87</v>
      </c>
      <c r="B164" s="28">
        <v>0</v>
      </c>
      <c r="C164" s="28">
        <v>0</v>
      </c>
      <c r="D164" s="28">
        <v>0</v>
      </c>
      <c r="E164" s="28">
        <v>257758.76</v>
      </c>
      <c r="F164" s="29"/>
    </row>
    <row r="165" spans="1:6" hidden="1" x14ac:dyDescent="0.3">
      <c r="A165" s="27" t="s">
        <v>120</v>
      </c>
      <c r="B165" s="28">
        <v>9722311.4199999999</v>
      </c>
      <c r="C165" s="28">
        <v>0</v>
      </c>
      <c r="D165" s="28">
        <v>9722311.4199999999</v>
      </c>
      <c r="E165" s="28">
        <v>15344481.51</v>
      </c>
      <c r="F165" s="29">
        <f>E165/D165</f>
        <v>1.5782750466555204</v>
      </c>
    </row>
    <row r="166" spans="1:6" hidden="1" x14ac:dyDescent="0.3">
      <c r="A166" s="27" t="s">
        <v>88</v>
      </c>
      <c r="B166" s="28">
        <v>6627116.7599999998</v>
      </c>
      <c r="C166" s="28">
        <v>0</v>
      </c>
      <c r="D166" s="28">
        <v>6627116.7599999998</v>
      </c>
      <c r="E166" s="28">
        <v>6230993.5099999998</v>
      </c>
      <c r="F166" s="29">
        <f>E166/D166</f>
        <v>0.94022690947729737</v>
      </c>
    </row>
    <row r="167" spans="1:6" hidden="1" x14ac:dyDescent="0.3">
      <c r="A167" s="27" t="s">
        <v>111</v>
      </c>
      <c r="B167" s="28">
        <v>0</v>
      </c>
      <c r="C167" s="28">
        <v>0</v>
      </c>
      <c r="D167" s="28">
        <v>0</v>
      </c>
      <c r="E167" s="28">
        <v>0</v>
      </c>
      <c r="F167" s="29"/>
    </row>
    <row r="168" spans="1:6" hidden="1" x14ac:dyDescent="0.3">
      <c r="A168" s="27" t="s">
        <v>89</v>
      </c>
      <c r="B168" s="28">
        <v>98089.86</v>
      </c>
      <c r="C168" s="28">
        <v>0</v>
      </c>
      <c r="D168" s="28">
        <v>98089.86</v>
      </c>
      <c r="E168" s="28">
        <v>46250</v>
      </c>
      <c r="F168" s="29">
        <f>E168/D168</f>
        <v>0.47150643297890321</v>
      </c>
    </row>
    <row r="169" spans="1:6" hidden="1" x14ac:dyDescent="0.3">
      <c r="A169" s="27" t="s">
        <v>102</v>
      </c>
      <c r="B169" s="28">
        <v>316359.3</v>
      </c>
      <c r="C169" s="28">
        <v>0</v>
      </c>
      <c r="D169" s="28">
        <v>316359.3</v>
      </c>
      <c r="E169" s="28">
        <v>360164.57</v>
      </c>
      <c r="F169" s="29">
        <f>E169/D169</f>
        <v>1.1384668318585862</v>
      </c>
    </row>
    <row r="170" spans="1:6" hidden="1" x14ac:dyDescent="0.3">
      <c r="A170" s="27" t="s">
        <v>90</v>
      </c>
      <c r="B170" s="28">
        <v>16014222.869999999</v>
      </c>
      <c r="C170" s="28">
        <v>0</v>
      </c>
      <c r="D170" s="28">
        <v>16014222.869999999</v>
      </c>
      <c r="E170" s="28">
        <v>18650018.399999999</v>
      </c>
      <c r="F170" s="29">
        <f>E170/D170</f>
        <v>1.1645909109294168</v>
      </c>
    </row>
    <row r="171" spans="1:6" hidden="1" x14ac:dyDescent="0.3">
      <c r="A171" s="7" t="s">
        <v>73</v>
      </c>
      <c r="B171" s="8">
        <f>SUM(B163:B170)</f>
        <v>42689332.829999998</v>
      </c>
      <c r="C171" s="8">
        <f>SUM(C163:C170)</f>
        <v>0</v>
      </c>
      <c r="D171" s="8">
        <f>SUM(D163:D170)</f>
        <v>42689332.829999998</v>
      </c>
      <c r="E171" s="8">
        <f>SUM(E163:E170)</f>
        <v>50187325.960000001</v>
      </c>
      <c r="F171" s="9">
        <f>E171/D171</f>
        <v>1.1756409068246383</v>
      </c>
    </row>
    <row r="172" spans="1:6" hidden="1" x14ac:dyDescent="0.3">
      <c r="A172" s="4" t="s">
        <v>11</v>
      </c>
      <c r="B172" s="5"/>
      <c r="C172" s="5"/>
      <c r="D172" s="5"/>
      <c r="E172" s="5"/>
      <c r="F172" s="6"/>
    </row>
    <row r="173" spans="1:6" hidden="1" x14ac:dyDescent="0.3">
      <c r="A173" s="27" t="s">
        <v>103</v>
      </c>
      <c r="B173" s="28">
        <v>0</v>
      </c>
      <c r="C173" s="28">
        <v>0</v>
      </c>
      <c r="D173" s="28">
        <v>0</v>
      </c>
      <c r="E173" s="28">
        <v>0</v>
      </c>
      <c r="F173" s="29"/>
    </row>
    <row r="174" spans="1:6" hidden="1" x14ac:dyDescent="0.3">
      <c r="A174" s="27" t="s">
        <v>104</v>
      </c>
      <c r="B174" s="28">
        <v>1165000</v>
      </c>
      <c r="C174" s="28">
        <v>0</v>
      </c>
      <c r="D174" s="28">
        <v>1165000</v>
      </c>
      <c r="E174" s="28">
        <v>0</v>
      </c>
      <c r="F174" s="29">
        <f>E174/D174</f>
        <v>0</v>
      </c>
    </row>
    <row r="175" spans="1:6" hidden="1" x14ac:dyDescent="0.3">
      <c r="A175" s="7" t="s">
        <v>71</v>
      </c>
      <c r="B175" s="8">
        <f>SUM(B173:B174)</f>
        <v>1165000</v>
      </c>
      <c r="C175" s="8">
        <f>SUM(C173:C174)</f>
        <v>0</v>
      </c>
      <c r="D175" s="8">
        <f>SUM(D173:D174)</f>
        <v>1165000</v>
      </c>
      <c r="E175" s="8">
        <f>SUM(E173:E174)</f>
        <v>0</v>
      </c>
      <c r="F175" s="9">
        <f>E175/D175</f>
        <v>0</v>
      </c>
    </row>
    <row r="176" spans="1:6" hidden="1" x14ac:dyDescent="0.3">
      <c r="A176" s="4" t="s">
        <v>24</v>
      </c>
      <c r="B176" s="5"/>
      <c r="C176" s="5"/>
      <c r="D176" s="5"/>
      <c r="E176" s="5"/>
      <c r="F176" s="6"/>
    </row>
    <row r="177" spans="1:6" hidden="1" x14ac:dyDescent="0.3">
      <c r="A177" s="27" t="s">
        <v>105</v>
      </c>
      <c r="B177" s="28">
        <v>0</v>
      </c>
      <c r="C177" s="28">
        <v>0</v>
      </c>
      <c r="D177" s="28">
        <v>0</v>
      </c>
      <c r="E177" s="28">
        <v>219921.13</v>
      </c>
      <c r="F177" s="29"/>
    </row>
    <row r="178" spans="1:6" hidden="1" x14ac:dyDescent="0.3">
      <c r="A178" s="7" t="s">
        <v>74</v>
      </c>
      <c r="B178" s="8">
        <f>SUM(B177)</f>
        <v>0</v>
      </c>
      <c r="C178" s="8">
        <f>SUM(C177)</f>
        <v>0</v>
      </c>
      <c r="D178" s="8">
        <f>SUM(D177)</f>
        <v>0</v>
      </c>
      <c r="E178" s="8">
        <f>SUM(E177)</f>
        <v>219921.13</v>
      </c>
      <c r="F178" s="9"/>
    </row>
    <row r="179" spans="1:6" hidden="1" x14ac:dyDescent="0.3">
      <c r="A179" s="10" t="s">
        <v>51</v>
      </c>
      <c r="B179" s="11">
        <f>SUM(B145+B157+B161+B171+B175+B178)</f>
        <v>68823405.379999995</v>
      </c>
      <c r="C179" s="11">
        <f>SUM(C145+C157+C161+C171+C175+C178)</f>
        <v>0</v>
      </c>
      <c r="D179" s="11">
        <f>SUM(D145+D157+D161+D171+D175+D178)</f>
        <v>68823405.379999995</v>
      </c>
      <c r="E179" s="11">
        <f>SUM(E145+E157+E161+E171+E175+E178)</f>
        <v>72263627.86999999</v>
      </c>
      <c r="F179" s="12">
        <f>E179/D179</f>
        <v>1.0499862288273187</v>
      </c>
    </row>
    <row r="180" spans="1:6" hidden="1" x14ac:dyDescent="0.3">
      <c r="A180" s="35"/>
      <c r="B180" s="28"/>
      <c r="C180" s="28"/>
      <c r="D180" s="28"/>
      <c r="E180" s="28"/>
      <c r="F180" s="29"/>
    </row>
    <row r="181" spans="1:6" hidden="1" x14ac:dyDescent="0.3">
      <c r="A181" s="1" t="s">
        <v>25</v>
      </c>
      <c r="B181" s="2"/>
      <c r="C181" s="2"/>
      <c r="D181" s="2"/>
      <c r="E181" s="2"/>
      <c r="F181" s="3"/>
    </row>
    <row r="182" spans="1:6" hidden="1" x14ac:dyDescent="0.3">
      <c r="A182" s="4" t="s">
        <v>106</v>
      </c>
      <c r="B182" s="5"/>
      <c r="C182" s="5"/>
      <c r="D182" s="5"/>
      <c r="E182" s="5"/>
      <c r="F182" s="6"/>
    </row>
    <row r="183" spans="1:6" hidden="1" x14ac:dyDescent="0.3">
      <c r="A183" s="27" t="s">
        <v>3</v>
      </c>
      <c r="B183" s="28">
        <v>1392105.86</v>
      </c>
      <c r="C183" s="28">
        <v>0</v>
      </c>
      <c r="D183" s="28">
        <v>1392105.86</v>
      </c>
      <c r="E183" s="28">
        <v>714597.16</v>
      </c>
      <c r="F183" s="29">
        <f>E183/D183</f>
        <v>0.51332099126427067</v>
      </c>
    </row>
    <row r="184" spans="1:6" hidden="1" x14ac:dyDescent="0.3">
      <c r="A184" s="27" t="s">
        <v>5</v>
      </c>
      <c r="B184" s="28">
        <v>0</v>
      </c>
      <c r="C184" s="28">
        <v>0</v>
      </c>
      <c r="D184" s="28">
        <v>0</v>
      </c>
      <c r="E184" s="28">
        <v>14954.69</v>
      </c>
      <c r="F184" s="29"/>
    </row>
    <row r="185" spans="1:6" hidden="1" x14ac:dyDescent="0.3">
      <c r="A185" s="27" t="s">
        <v>6</v>
      </c>
      <c r="B185" s="28">
        <v>0</v>
      </c>
      <c r="C185" s="28">
        <v>0</v>
      </c>
      <c r="D185" s="28">
        <v>0</v>
      </c>
      <c r="E185" s="28">
        <v>0</v>
      </c>
      <c r="F185" s="29"/>
    </row>
    <row r="186" spans="1:6" hidden="1" x14ac:dyDescent="0.3">
      <c r="A186" s="7" t="s">
        <v>107</v>
      </c>
      <c r="B186" s="8">
        <f>SUM(B183:B185)</f>
        <v>1392105.86</v>
      </c>
      <c r="C186" s="8">
        <f>SUM(C183:C185)</f>
        <v>0</v>
      </c>
      <c r="D186" s="8">
        <f>SUM(D183:D185)</f>
        <v>1392105.86</v>
      </c>
      <c r="E186" s="8">
        <f>SUM(E183:E185)</f>
        <v>729551.85</v>
      </c>
      <c r="F186" s="9">
        <f>E186/D186</f>
        <v>0.52406348609149589</v>
      </c>
    </row>
    <row r="187" spans="1:6" hidden="1" x14ac:dyDescent="0.3">
      <c r="A187" s="4" t="s">
        <v>18</v>
      </c>
      <c r="B187" s="5"/>
      <c r="C187" s="5"/>
      <c r="D187" s="5"/>
      <c r="E187" s="5"/>
      <c r="F187" s="6"/>
    </row>
    <row r="188" spans="1:6" hidden="1" x14ac:dyDescent="0.3">
      <c r="A188" s="27" t="s">
        <v>116</v>
      </c>
      <c r="B188" s="36">
        <v>0</v>
      </c>
      <c r="C188" s="36">
        <v>0</v>
      </c>
      <c r="D188" s="36">
        <v>0</v>
      </c>
      <c r="E188" s="36">
        <v>45516</v>
      </c>
      <c r="F188" s="37"/>
    </row>
    <row r="189" spans="1:6" hidden="1" x14ac:dyDescent="0.3">
      <c r="A189" s="27" t="s">
        <v>82</v>
      </c>
      <c r="B189" s="28">
        <v>59000</v>
      </c>
      <c r="C189" s="28">
        <v>0</v>
      </c>
      <c r="D189" s="28">
        <v>59000</v>
      </c>
      <c r="E189" s="28">
        <v>0</v>
      </c>
      <c r="F189" s="29">
        <f>E189/D189</f>
        <v>0</v>
      </c>
    </row>
    <row r="190" spans="1:6" hidden="1" x14ac:dyDescent="0.3">
      <c r="A190" s="7" t="s">
        <v>72</v>
      </c>
      <c r="B190" s="8">
        <f>SUM(B189:B189)</f>
        <v>59000</v>
      </c>
      <c r="C190" s="8">
        <f>SUM(C189:C189)</f>
        <v>0</v>
      </c>
      <c r="D190" s="8">
        <f>SUM(D189:D189)</f>
        <v>59000</v>
      </c>
      <c r="E190" s="8">
        <f>SUM(E188:E189)</f>
        <v>45516</v>
      </c>
      <c r="F190" s="9">
        <f>E190/D190</f>
        <v>0.77145762711864407</v>
      </c>
    </row>
    <row r="191" spans="1:6" hidden="1" x14ac:dyDescent="0.3">
      <c r="A191" s="4" t="s">
        <v>7</v>
      </c>
      <c r="B191" s="5"/>
      <c r="C191" s="5"/>
      <c r="D191" s="5"/>
      <c r="E191" s="5"/>
      <c r="F191" s="6"/>
    </row>
    <row r="192" spans="1:6" hidden="1" x14ac:dyDescent="0.3">
      <c r="A192" s="27" t="s">
        <v>9</v>
      </c>
      <c r="B192" s="28">
        <v>0</v>
      </c>
      <c r="C192" s="28">
        <v>0</v>
      </c>
      <c r="D192" s="28">
        <v>0</v>
      </c>
      <c r="E192" s="28">
        <v>0</v>
      </c>
      <c r="F192" s="29"/>
    </row>
    <row r="193" spans="1:6" hidden="1" x14ac:dyDescent="0.3">
      <c r="A193" s="7" t="s">
        <v>70</v>
      </c>
      <c r="B193" s="8">
        <f>SUM(B192)</f>
        <v>0</v>
      </c>
      <c r="C193" s="8">
        <f>SUM(C192)</f>
        <v>0</v>
      </c>
      <c r="D193" s="8">
        <f>SUM(D192)</f>
        <v>0</v>
      </c>
      <c r="E193" s="8">
        <f>SUM(E192)</f>
        <v>0</v>
      </c>
      <c r="F193" s="9"/>
    </row>
    <row r="194" spans="1:6" hidden="1" x14ac:dyDescent="0.3">
      <c r="A194" s="10" t="s">
        <v>52</v>
      </c>
      <c r="B194" s="11">
        <f>SUM(B186+B190+B193)</f>
        <v>1451105.86</v>
      </c>
      <c r="C194" s="11">
        <f>SUM(C186+C190+C193)</f>
        <v>0</v>
      </c>
      <c r="D194" s="11">
        <f>SUM(D186+D190+D193)</f>
        <v>1451105.86</v>
      </c>
      <c r="E194" s="11">
        <f>SUM(E186+E190+E193)</f>
        <v>775067.85</v>
      </c>
      <c r="F194" s="12">
        <f>E194/D194</f>
        <v>0.53412219698430541</v>
      </c>
    </row>
    <row r="195" spans="1:6" hidden="1" x14ac:dyDescent="0.3">
      <c r="A195" s="35"/>
      <c r="B195" s="28"/>
      <c r="C195" s="28"/>
      <c r="D195" s="28"/>
      <c r="E195" s="28"/>
      <c r="F195" s="29"/>
    </row>
    <row r="196" spans="1:6" hidden="1" x14ac:dyDescent="0.3">
      <c r="A196" s="1" t="s">
        <v>26</v>
      </c>
      <c r="B196" s="2"/>
      <c r="C196" s="2"/>
      <c r="D196" s="2"/>
      <c r="E196" s="2"/>
      <c r="F196" s="3"/>
    </row>
    <row r="197" spans="1:6" hidden="1" x14ac:dyDescent="0.3">
      <c r="A197" s="4" t="s">
        <v>106</v>
      </c>
      <c r="B197" s="5"/>
      <c r="C197" s="5"/>
      <c r="D197" s="5"/>
      <c r="E197" s="5"/>
      <c r="F197" s="6"/>
    </row>
    <row r="198" spans="1:6" hidden="1" x14ac:dyDescent="0.3">
      <c r="A198" s="27" t="s">
        <v>3</v>
      </c>
      <c r="B198" s="28">
        <v>0</v>
      </c>
      <c r="C198" s="28">
        <v>0</v>
      </c>
      <c r="D198" s="28">
        <v>0</v>
      </c>
      <c r="E198" s="28">
        <v>856</v>
      </c>
      <c r="F198" s="29"/>
    </row>
    <row r="199" spans="1:6" hidden="1" x14ac:dyDescent="0.3">
      <c r="A199" s="27" t="s">
        <v>16</v>
      </c>
      <c r="B199" s="28">
        <v>0</v>
      </c>
      <c r="C199" s="28">
        <v>0</v>
      </c>
      <c r="D199" s="28">
        <v>0</v>
      </c>
      <c r="E199" s="28">
        <v>331</v>
      </c>
      <c r="F199" s="29"/>
    </row>
    <row r="200" spans="1:6" ht="15" hidden="1" customHeight="1" x14ac:dyDescent="0.3">
      <c r="A200" s="27" t="s">
        <v>5</v>
      </c>
      <c r="B200" s="28">
        <v>0</v>
      </c>
      <c r="C200" s="28">
        <v>0</v>
      </c>
      <c r="D200" s="28">
        <v>0</v>
      </c>
      <c r="E200" s="28">
        <v>0</v>
      </c>
      <c r="F200" s="29"/>
    </row>
    <row r="201" spans="1:6" hidden="1" x14ac:dyDescent="0.3">
      <c r="A201" s="7" t="s">
        <v>107</v>
      </c>
      <c r="B201" s="8">
        <f>SUM(B198:B200)</f>
        <v>0</v>
      </c>
      <c r="C201" s="8">
        <f>SUM(C198:C200)</f>
        <v>0</v>
      </c>
      <c r="D201" s="8">
        <f>SUM(D198:D200)</f>
        <v>0</v>
      </c>
      <c r="E201" s="8">
        <f>SUM(E198:E200)</f>
        <v>1187</v>
      </c>
      <c r="F201" s="9"/>
    </row>
    <row r="202" spans="1:6" hidden="1" x14ac:dyDescent="0.3">
      <c r="A202" s="4" t="s">
        <v>23</v>
      </c>
      <c r="B202" s="5"/>
      <c r="C202" s="5"/>
      <c r="D202" s="5"/>
      <c r="E202" s="5"/>
      <c r="F202" s="6"/>
    </row>
    <row r="203" spans="1:6" hidden="1" x14ac:dyDescent="0.3">
      <c r="A203" s="27" t="s">
        <v>89</v>
      </c>
      <c r="B203" s="28">
        <v>0</v>
      </c>
      <c r="C203" s="28">
        <v>0</v>
      </c>
      <c r="D203" s="28">
        <v>0</v>
      </c>
      <c r="E203" s="28">
        <v>10999.92</v>
      </c>
      <c r="F203" s="29"/>
    </row>
    <row r="204" spans="1:6" hidden="1" x14ac:dyDescent="0.3">
      <c r="A204" s="7" t="s">
        <v>73</v>
      </c>
      <c r="B204" s="8">
        <f>SUM(B203)</f>
        <v>0</v>
      </c>
      <c r="C204" s="8">
        <f>SUM(C203)</f>
        <v>0</v>
      </c>
      <c r="D204" s="8">
        <f>SUM(D203)</f>
        <v>0</v>
      </c>
      <c r="E204" s="8">
        <f>SUM(E203)</f>
        <v>10999.92</v>
      </c>
      <c r="F204" s="9"/>
    </row>
    <row r="205" spans="1:6" hidden="1" x14ac:dyDescent="0.3">
      <c r="A205" s="10" t="s">
        <v>53</v>
      </c>
      <c r="B205" s="11">
        <f>SUM(B201+B204)</f>
        <v>0</v>
      </c>
      <c r="C205" s="11">
        <f>SUM(C201+C204)</f>
        <v>0</v>
      </c>
      <c r="D205" s="11">
        <f>SUM(D201+D204)</f>
        <v>0</v>
      </c>
      <c r="E205" s="11">
        <f>SUM(E201+E204)</f>
        <v>12186.92</v>
      </c>
      <c r="F205" s="12"/>
    </row>
    <row r="206" spans="1:6" hidden="1" x14ac:dyDescent="0.3">
      <c r="A206" s="35"/>
      <c r="B206" s="28"/>
      <c r="C206" s="28"/>
      <c r="D206" s="28"/>
      <c r="E206" s="28"/>
      <c r="F206" s="29"/>
    </row>
    <row r="207" spans="1:6" hidden="1" x14ac:dyDescent="0.3">
      <c r="A207" s="1" t="s">
        <v>27</v>
      </c>
      <c r="B207" s="2"/>
      <c r="C207" s="2"/>
      <c r="D207" s="2"/>
      <c r="E207" s="2"/>
      <c r="F207" s="3"/>
    </row>
    <row r="208" spans="1:6" hidden="1" x14ac:dyDescent="0.3">
      <c r="A208" s="4" t="s">
        <v>106</v>
      </c>
      <c r="B208" s="5"/>
      <c r="C208" s="5"/>
      <c r="D208" s="5"/>
      <c r="E208" s="5"/>
      <c r="F208" s="6"/>
    </row>
    <row r="209" spans="1:6" s="26" customFormat="1" hidden="1" x14ac:dyDescent="0.3">
      <c r="A209" s="23" t="s">
        <v>92</v>
      </c>
      <c r="B209" s="24">
        <v>631600</v>
      </c>
      <c r="C209" s="24">
        <v>0</v>
      </c>
      <c r="D209" s="24">
        <v>631600</v>
      </c>
      <c r="E209" s="24">
        <v>225443.20000000001</v>
      </c>
      <c r="F209" s="25">
        <f>E209/D209</f>
        <v>0.35693983533882206</v>
      </c>
    </row>
    <row r="210" spans="1:6" hidden="1" x14ac:dyDescent="0.3">
      <c r="A210" s="27" t="s">
        <v>3</v>
      </c>
      <c r="B210" s="28">
        <v>31560</v>
      </c>
      <c r="C210" s="28">
        <v>0</v>
      </c>
      <c r="D210" s="28">
        <v>31560</v>
      </c>
      <c r="E210" s="28">
        <v>0</v>
      </c>
      <c r="F210" s="29">
        <f>E210/D210</f>
        <v>0</v>
      </c>
    </row>
    <row r="211" spans="1:6" hidden="1" x14ac:dyDescent="0.3">
      <c r="A211" s="27" t="s">
        <v>5</v>
      </c>
      <c r="B211" s="28">
        <v>0</v>
      </c>
      <c r="C211" s="28">
        <v>0</v>
      </c>
      <c r="D211" s="28">
        <v>0</v>
      </c>
      <c r="E211" s="28">
        <v>19502.22</v>
      </c>
      <c r="F211" s="29"/>
    </row>
    <row r="212" spans="1:6" hidden="1" x14ac:dyDescent="0.3">
      <c r="A212" s="27" t="s">
        <v>6</v>
      </c>
      <c r="B212" s="28">
        <v>0</v>
      </c>
      <c r="C212" s="28">
        <v>0</v>
      </c>
      <c r="D212" s="28">
        <v>0</v>
      </c>
      <c r="E212" s="28">
        <v>1330.84</v>
      </c>
      <c r="F212" s="29"/>
    </row>
    <row r="213" spans="1:6" hidden="1" x14ac:dyDescent="0.3">
      <c r="A213" s="7" t="s">
        <v>107</v>
      </c>
      <c r="B213" s="8">
        <f>SUM(B209:B212)</f>
        <v>663160</v>
      </c>
      <c r="C213" s="8">
        <f>SUM(C209:C212)</f>
        <v>0</v>
      </c>
      <c r="D213" s="8">
        <f>SUM(D209:D212)</f>
        <v>663160</v>
      </c>
      <c r="E213" s="8">
        <f>SUM(E209:E212)</f>
        <v>246276.26</v>
      </c>
      <c r="F213" s="9">
        <f>E213/D213</f>
        <v>0.37136778454671576</v>
      </c>
    </row>
    <row r="214" spans="1:6" hidden="1" x14ac:dyDescent="0.3">
      <c r="A214" s="4" t="s">
        <v>18</v>
      </c>
      <c r="B214" s="5"/>
      <c r="C214" s="5"/>
      <c r="D214" s="5"/>
      <c r="E214" s="5"/>
      <c r="F214" s="6"/>
    </row>
    <row r="215" spans="1:6" ht="15" hidden="1" customHeight="1" x14ac:dyDescent="0.3">
      <c r="A215" s="27" t="s">
        <v>99</v>
      </c>
      <c r="B215" s="28">
        <v>0</v>
      </c>
      <c r="C215" s="28">
        <v>0</v>
      </c>
      <c r="D215" s="28">
        <v>0</v>
      </c>
      <c r="E215" s="28">
        <v>278571.36</v>
      </c>
      <c r="F215" s="29"/>
    </row>
    <row r="216" spans="1:6" hidden="1" x14ac:dyDescent="0.3">
      <c r="A216" s="27" t="s">
        <v>83</v>
      </c>
      <c r="B216" s="28">
        <v>4894000</v>
      </c>
      <c r="C216" s="28">
        <v>0</v>
      </c>
      <c r="D216" s="28">
        <v>4894000</v>
      </c>
      <c r="E216" s="28">
        <v>2420902.61</v>
      </c>
      <c r="F216" s="29">
        <f t="shared" ref="F216:F225" si="0">E216/D216</f>
        <v>0.49466747241520226</v>
      </c>
    </row>
    <row r="217" spans="1:6" hidden="1" x14ac:dyDescent="0.3">
      <c r="A217" s="27" t="s">
        <v>101</v>
      </c>
      <c r="B217" s="28">
        <v>485667</v>
      </c>
      <c r="C217" s="28">
        <v>0</v>
      </c>
      <c r="D217" s="28">
        <v>485667</v>
      </c>
      <c r="E217" s="28">
        <v>178063.5</v>
      </c>
      <c r="F217" s="29">
        <f t="shared" si="0"/>
        <v>0.36663701672133375</v>
      </c>
    </row>
    <row r="218" spans="1:6" hidden="1" x14ac:dyDescent="0.3">
      <c r="A218" s="27" t="s">
        <v>82</v>
      </c>
      <c r="B218" s="28">
        <v>175000</v>
      </c>
      <c r="C218" s="28">
        <v>0</v>
      </c>
      <c r="D218" s="28">
        <v>175000</v>
      </c>
      <c r="E218" s="28">
        <v>43000</v>
      </c>
      <c r="F218" s="29">
        <f t="shared" si="0"/>
        <v>0.24571428571428572</v>
      </c>
    </row>
    <row r="219" spans="1:6" hidden="1" x14ac:dyDescent="0.3">
      <c r="A219" s="27" t="s">
        <v>85</v>
      </c>
      <c r="B219" s="28">
        <v>0</v>
      </c>
      <c r="C219" s="28">
        <v>0</v>
      </c>
      <c r="D219" s="28">
        <v>0</v>
      </c>
      <c r="E219" s="28">
        <v>110000.4</v>
      </c>
      <c r="F219" s="29"/>
    </row>
    <row r="220" spans="1:6" hidden="1" x14ac:dyDescent="0.3">
      <c r="A220" s="7" t="s">
        <v>72</v>
      </c>
      <c r="B220" s="8">
        <f>SUM(B215:B219)</f>
        <v>5554667</v>
      </c>
      <c r="C220" s="8">
        <f>SUM(C215:C219)</f>
        <v>0</v>
      </c>
      <c r="D220" s="8">
        <f>SUM(D215:D219)</f>
        <v>5554667</v>
      </c>
      <c r="E220" s="8">
        <f>SUM(E215:E219)</f>
        <v>3030537.8699999996</v>
      </c>
      <c r="F220" s="9">
        <f t="shared" si="0"/>
        <v>0.54558407731732605</v>
      </c>
    </row>
    <row r="221" spans="1:6" hidden="1" x14ac:dyDescent="0.3">
      <c r="A221" s="4" t="s">
        <v>7</v>
      </c>
      <c r="B221" s="5"/>
      <c r="C221" s="5"/>
      <c r="D221" s="5"/>
      <c r="E221" s="5"/>
      <c r="F221" s="6"/>
    </row>
    <row r="222" spans="1:6" hidden="1" x14ac:dyDescent="0.3">
      <c r="A222" s="27" t="s">
        <v>95</v>
      </c>
      <c r="B222" s="28">
        <v>0</v>
      </c>
      <c r="C222" s="28">
        <v>0</v>
      </c>
      <c r="D222" s="28">
        <v>0</v>
      </c>
      <c r="E222" s="28">
        <v>1.57</v>
      </c>
      <c r="F222" s="29"/>
    </row>
    <row r="223" spans="1:6" hidden="1" x14ac:dyDescent="0.3">
      <c r="A223" s="27" t="s">
        <v>117</v>
      </c>
      <c r="B223" s="28">
        <v>0</v>
      </c>
      <c r="C223" s="28">
        <v>0</v>
      </c>
      <c r="D223" s="28">
        <v>0</v>
      </c>
      <c r="E223" s="28">
        <v>0</v>
      </c>
      <c r="F223" s="29"/>
    </row>
    <row r="224" spans="1:6" hidden="1" x14ac:dyDescent="0.3">
      <c r="A224" s="7" t="s">
        <v>70</v>
      </c>
      <c r="B224" s="8">
        <f>SUM(B222:B223)</f>
        <v>0</v>
      </c>
      <c r="C224" s="8">
        <f>SUM(C222:C223)</f>
        <v>0</v>
      </c>
      <c r="D224" s="8">
        <f>SUM(D222:D223)</f>
        <v>0</v>
      </c>
      <c r="E224" s="8">
        <f>SUM(E222:E223)</f>
        <v>1.57</v>
      </c>
      <c r="F224" s="9"/>
    </row>
    <row r="225" spans="1:6" hidden="1" x14ac:dyDescent="0.3">
      <c r="A225" s="10" t="s">
        <v>54</v>
      </c>
      <c r="B225" s="11">
        <f>SUM(B213+B220+B224)</f>
        <v>6217827</v>
      </c>
      <c r="C225" s="11">
        <f>SUM(C213+C220+C224)</f>
        <v>0</v>
      </c>
      <c r="D225" s="11">
        <f>SUM(D213+D220+D224)</f>
        <v>6217827</v>
      </c>
      <c r="E225" s="11">
        <f>SUM(E213+E220+E224)</f>
        <v>3276815.6999999997</v>
      </c>
      <c r="F225" s="12">
        <f t="shared" si="0"/>
        <v>0.52700335663890285</v>
      </c>
    </row>
    <row r="226" spans="1:6" ht="14.4" hidden="1" customHeight="1" x14ac:dyDescent="0.3">
      <c r="A226" s="35"/>
      <c r="B226" s="28"/>
      <c r="C226" s="28"/>
      <c r="D226" s="28"/>
      <c r="E226" s="28"/>
      <c r="F226" s="29"/>
    </row>
    <row r="227" spans="1:6" hidden="1" x14ac:dyDescent="0.3">
      <c r="A227" s="1" t="s">
        <v>28</v>
      </c>
      <c r="B227" s="2"/>
      <c r="C227" s="2"/>
      <c r="D227" s="2"/>
      <c r="E227" s="2"/>
      <c r="F227" s="3"/>
    </row>
    <row r="228" spans="1:6" hidden="1" x14ac:dyDescent="0.3">
      <c r="A228" s="4" t="s">
        <v>106</v>
      </c>
      <c r="B228" s="5"/>
      <c r="C228" s="5"/>
      <c r="D228" s="5"/>
      <c r="E228" s="5"/>
      <c r="F228" s="6"/>
    </row>
    <row r="229" spans="1:6" hidden="1" x14ac:dyDescent="0.3">
      <c r="A229" s="27" t="s">
        <v>5</v>
      </c>
      <c r="B229" s="28">
        <v>0</v>
      </c>
      <c r="C229" s="28">
        <v>0</v>
      </c>
      <c r="D229" s="28">
        <v>0</v>
      </c>
      <c r="E229" s="28">
        <v>103.91</v>
      </c>
      <c r="F229" s="29"/>
    </row>
    <row r="230" spans="1:6" ht="13.2" hidden="1" customHeight="1" x14ac:dyDescent="0.3">
      <c r="A230" s="7" t="s">
        <v>107</v>
      </c>
      <c r="B230" s="8">
        <f t="shared" ref="B230:E231" si="1">SUM(B229)</f>
        <v>0</v>
      </c>
      <c r="C230" s="8">
        <f t="shared" si="1"/>
        <v>0</v>
      </c>
      <c r="D230" s="8">
        <f t="shared" si="1"/>
        <v>0</v>
      </c>
      <c r="E230" s="8">
        <f t="shared" si="1"/>
        <v>103.91</v>
      </c>
      <c r="F230" s="9"/>
    </row>
    <row r="231" spans="1:6" ht="15" hidden="1" customHeight="1" x14ac:dyDescent="0.3">
      <c r="A231" s="10" t="s">
        <v>55</v>
      </c>
      <c r="B231" s="11">
        <f t="shared" si="1"/>
        <v>0</v>
      </c>
      <c r="C231" s="11">
        <f t="shared" si="1"/>
        <v>0</v>
      </c>
      <c r="D231" s="11">
        <f t="shared" si="1"/>
        <v>0</v>
      </c>
      <c r="E231" s="11">
        <f t="shared" si="1"/>
        <v>103.91</v>
      </c>
      <c r="F231" s="12"/>
    </row>
    <row r="232" spans="1:6" ht="15.6" hidden="1" customHeight="1" x14ac:dyDescent="0.3">
      <c r="A232" s="35"/>
      <c r="B232" s="28"/>
      <c r="C232" s="28"/>
      <c r="D232" s="28"/>
      <c r="E232" s="28"/>
      <c r="F232" s="29"/>
    </row>
    <row r="233" spans="1:6" hidden="1" x14ac:dyDescent="0.3">
      <c r="A233" s="1" t="s">
        <v>29</v>
      </c>
      <c r="B233" s="2"/>
      <c r="C233" s="2"/>
      <c r="D233" s="2"/>
      <c r="E233" s="2"/>
      <c r="F233" s="3"/>
    </row>
    <row r="234" spans="1:6" hidden="1" x14ac:dyDescent="0.3">
      <c r="A234" s="4" t="s">
        <v>106</v>
      </c>
      <c r="B234" s="5"/>
      <c r="C234" s="5"/>
      <c r="D234" s="5"/>
      <c r="E234" s="5"/>
      <c r="F234" s="6"/>
    </row>
    <row r="235" spans="1:6" hidden="1" x14ac:dyDescent="0.3">
      <c r="A235" s="27" t="s">
        <v>5</v>
      </c>
      <c r="B235" s="28">
        <v>0</v>
      </c>
      <c r="C235" s="28">
        <v>0</v>
      </c>
      <c r="D235" s="28">
        <v>0</v>
      </c>
      <c r="E235" s="28">
        <v>0</v>
      </c>
      <c r="F235" s="29"/>
    </row>
    <row r="236" spans="1:6" hidden="1" x14ac:dyDescent="0.3">
      <c r="A236" s="7" t="s">
        <v>107</v>
      </c>
      <c r="B236" s="8">
        <f t="shared" ref="B236:E237" si="2">SUM(B235)</f>
        <v>0</v>
      </c>
      <c r="C236" s="8">
        <f t="shared" si="2"/>
        <v>0</v>
      </c>
      <c r="D236" s="8">
        <f t="shared" si="2"/>
        <v>0</v>
      </c>
      <c r="E236" s="8">
        <f t="shared" si="2"/>
        <v>0</v>
      </c>
      <c r="F236" s="9"/>
    </row>
    <row r="237" spans="1:6" hidden="1" x14ac:dyDescent="0.3">
      <c r="A237" s="10" t="s">
        <v>56</v>
      </c>
      <c r="B237" s="11">
        <f t="shared" si="2"/>
        <v>0</v>
      </c>
      <c r="C237" s="11">
        <f t="shared" si="2"/>
        <v>0</v>
      </c>
      <c r="D237" s="11">
        <f t="shared" si="2"/>
        <v>0</v>
      </c>
      <c r="E237" s="11">
        <f t="shared" si="2"/>
        <v>0</v>
      </c>
      <c r="F237" s="12"/>
    </row>
    <row r="238" spans="1:6" hidden="1" x14ac:dyDescent="0.3">
      <c r="A238" s="35"/>
      <c r="B238" s="28"/>
      <c r="C238" s="28"/>
      <c r="D238" s="28"/>
      <c r="E238" s="28"/>
      <c r="F238" s="29"/>
    </row>
    <row r="239" spans="1:6" hidden="1" x14ac:dyDescent="0.3">
      <c r="A239" s="1" t="s">
        <v>30</v>
      </c>
      <c r="B239" s="2"/>
      <c r="C239" s="2"/>
      <c r="D239" s="2"/>
      <c r="E239" s="2"/>
      <c r="F239" s="3"/>
    </row>
    <row r="240" spans="1:6" hidden="1" x14ac:dyDescent="0.3">
      <c r="A240" s="4" t="s">
        <v>106</v>
      </c>
      <c r="B240" s="5"/>
      <c r="C240" s="5"/>
      <c r="D240" s="5"/>
      <c r="E240" s="5"/>
      <c r="F240" s="6"/>
    </row>
    <row r="241" spans="1:6" hidden="1" x14ac:dyDescent="0.3">
      <c r="A241" s="23" t="s">
        <v>92</v>
      </c>
      <c r="B241" s="24">
        <v>66352954.950000003</v>
      </c>
      <c r="C241" s="24">
        <v>0</v>
      </c>
      <c r="D241" s="24">
        <v>66352954.950000003</v>
      </c>
      <c r="E241" s="24">
        <v>127834.14</v>
      </c>
      <c r="F241" s="25">
        <f>E241/D241</f>
        <v>1.9265779511451885E-3</v>
      </c>
    </row>
    <row r="242" spans="1:6" hidden="1" x14ac:dyDescent="0.3">
      <c r="A242" s="27" t="s">
        <v>3</v>
      </c>
      <c r="B242" s="28">
        <v>9945.6200000000008</v>
      </c>
      <c r="C242" s="28">
        <v>0</v>
      </c>
      <c r="D242" s="28">
        <v>9945.6200000000008</v>
      </c>
      <c r="E242" s="28">
        <v>0</v>
      </c>
      <c r="F242" s="29">
        <f>E242/D242</f>
        <v>0</v>
      </c>
    </row>
    <row r="243" spans="1:6" hidden="1" x14ac:dyDescent="0.3">
      <c r="A243" s="27" t="s">
        <v>16</v>
      </c>
      <c r="B243" s="28">
        <v>0</v>
      </c>
      <c r="C243" s="28">
        <v>0</v>
      </c>
      <c r="D243" s="28">
        <v>0</v>
      </c>
      <c r="E243" s="28">
        <v>150</v>
      </c>
      <c r="F243" s="29"/>
    </row>
    <row r="244" spans="1:6" hidden="1" x14ac:dyDescent="0.3">
      <c r="A244" s="27" t="s">
        <v>5</v>
      </c>
      <c r="B244" s="28">
        <v>300000</v>
      </c>
      <c r="C244" s="28">
        <v>0</v>
      </c>
      <c r="D244" s="28">
        <v>300000</v>
      </c>
      <c r="E244" s="28">
        <v>8543.89</v>
      </c>
      <c r="F244" s="29">
        <f>E244/D244</f>
        <v>2.847963333333333E-2</v>
      </c>
    </row>
    <row r="245" spans="1:6" hidden="1" x14ac:dyDescent="0.3">
      <c r="A245" s="27" t="s">
        <v>6</v>
      </c>
      <c r="B245" s="28">
        <v>104320.82</v>
      </c>
      <c r="C245" s="28">
        <v>40167.83</v>
      </c>
      <c r="D245" s="28">
        <v>144488.65</v>
      </c>
      <c r="E245" s="28">
        <v>148296.62</v>
      </c>
      <c r="F245" s="29">
        <f>E245/D245</f>
        <v>1.026354803647207</v>
      </c>
    </row>
    <row r="246" spans="1:6" hidden="1" x14ac:dyDescent="0.3">
      <c r="A246" s="7" t="s">
        <v>107</v>
      </c>
      <c r="B246" s="8">
        <f>SUM(B241:B245)</f>
        <v>66767221.390000001</v>
      </c>
      <c r="C246" s="8">
        <f>SUM(C241:C245)</f>
        <v>40167.83</v>
      </c>
      <c r="D246" s="8">
        <f>SUM(D241:D245)</f>
        <v>66807389.219999999</v>
      </c>
      <c r="E246" s="8">
        <f>SUM(E241:E245)</f>
        <v>284824.65000000002</v>
      </c>
      <c r="F246" s="9">
        <f>E246/D246</f>
        <v>4.2633704643367893E-3</v>
      </c>
    </row>
    <row r="247" spans="1:6" hidden="1" x14ac:dyDescent="0.3">
      <c r="A247" s="4" t="s">
        <v>18</v>
      </c>
      <c r="B247" s="5"/>
      <c r="C247" s="5"/>
      <c r="D247" s="5"/>
      <c r="E247" s="5"/>
      <c r="F247" s="6"/>
    </row>
    <row r="248" spans="1:6" hidden="1" x14ac:dyDescent="0.3">
      <c r="A248" s="27" t="s">
        <v>83</v>
      </c>
      <c r="B248" s="28">
        <v>0</v>
      </c>
      <c r="C248" s="28">
        <v>0</v>
      </c>
      <c r="D248" s="28">
        <v>0</v>
      </c>
      <c r="E248" s="28">
        <v>30000</v>
      </c>
      <c r="F248" s="29"/>
    </row>
    <row r="249" spans="1:6" ht="15" hidden="1" customHeight="1" x14ac:dyDescent="0.3">
      <c r="A249" s="27" t="s">
        <v>84</v>
      </c>
      <c r="B249" s="28">
        <v>0</v>
      </c>
      <c r="C249" s="28">
        <v>0</v>
      </c>
      <c r="D249" s="28">
        <v>0</v>
      </c>
      <c r="E249" s="28">
        <v>99999.99</v>
      </c>
      <c r="F249" s="29"/>
    </row>
    <row r="250" spans="1:6" hidden="1" x14ac:dyDescent="0.3">
      <c r="A250" s="27" t="s">
        <v>122</v>
      </c>
      <c r="B250" s="28">
        <v>0</v>
      </c>
      <c r="C250" s="28">
        <v>0</v>
      </c>
      <c r="D250" s="28">
        <v>0</v>
      </c>
      <c r="E250" s="28">
        <v>49562.36</v>
      </c>
      <c r="F250" s="29"/>
    </row>
    <row r="251" spans="1:6" hidden="1" x14ac:dyDescent="0.3">
      <c r="A251" s="27" t="s">
        <v>101</v>
      </c>
      <c r="B251" s="28">
        <v>200424306</v>
      </c>
      <c r="C251" s="28">
        <v>0</v>
      </c>
      <c r="D251" s="28">
        <v>200424306</v>
      </c>
      <c r="E251" s="28">
        <v>206254150.88999999</v>
      </c>
      <c r="F251" s="29">
        <f>E251/D251</f>
        <v>1.029087514415542</v>
      </c>
    </row>
    <row r="252" spans="1:6" hidden="1" x14ac:dyDescent="0.3">
      <c r="A252" s="27" t="s">
        <v>82</v>
      </c>
      <c r="B252" s="28">
        <v>2100900</v>
      </c>
      <c r="C252" s="28">
        <v>7700</v>
      </c>
      <c r="D252" s="28">
        <v>2108600</v>
      </c>
      <c r="E252" s="28">
        <v>2057700</v>
      </c>
      <c r="F252" s="29">
        <f>E252/D252</f>
        <v>0.9758607606942995</v>
      </c>
    </row>
    <row r="253" spans="1:6" hidden="1" x14ac:dyDescent="0.3">
      <c r="A253" s="27" t="s">
        <v>123</v>
      </c>
      <c r="B253" s="28">
        <v>0</v>
      </c>
      <c r="C253" s="28">
        <v>0</v>
      </c>
      <c r="D253" s="28">
        <v>0</v>
      </c>
      <c r="E253" s="28">
        <v>-4050</v>
      </c>
      <c r="F253" s="29"/>
    </row>
    <row r="254" spans="1:6" hidden="1" x14ac:dyDescent="0.3">
      <c r="A254" s="7" t="s">
        <v>72</v>
      </c>
      <c r="B254" s="8">
        <f>SUM(B248:B253)</f>
        <v>202525206</v>
      </c>
      <c r="C254" s="8">
        <f>SUM(C248:C253)</f>
        <v>7700</v>
      </c>
      <c r="D254" s="8">
        <f>SUM(D248:D253)</f>
        <v>202532906</v>
      </c>
      <c r="E254" s="8">
        <f>SUM(E248:E253)</f>
        <v>208487363.23999998</v>
      </c>
      <c r="F254" s="9">
        <f>E254/D254</f>
        <v>1.0293999496555881</v>
      </c>
    </row>
    <row r="255" spans="1:6" hidden="1" x14ac:dyDescent="0.3">
      <c r="A255" s="4" t="s">
        <v>7</v>
      </c>
      <c r="B255" s="5"/>
      <c r="C255" s="5"/>
      <c r="D255" s="5"/>
      <c r="E255" s="5"/>
      <c r="F255" s="6"/>
    </row>
    <row r="256" spans="1:6" hidden="1" x14ac:dyDescent="0.3">
      <c r="A256" s="27" t="s">
        <v>95</v>
      </c>
      <c r="B256" s="28">
        <v>0</v>
      </c>
      <c r="C256" s="28">
        <v>0</v>
      </c>
      <c r="D256" s="28">
        <v>0</v>
      </c>
      <c r="E256" s="28">
        <v>1088.08</v>
      </c>
      <c r="F256" s="29"/>
    </row>
    <row r="257" spans="1:6" hidden="1" x14ac:dyDescent="0.3">
      <c r="A257" s="27" t="s">
        <v>10</v>
      </c>
      <c r="B257" s="28">
        <v>0</v>
      </c>
      <c r="C257" s="28">
        <v>0</v>
      </c>
      <c r="D257" s="28">
        <v>0</v>
      </c>
      <c r="E257" s="28">
        <v>0</v>
      </c>
      <c r="F257" s="29"/>
    </row>
    <row r="258" spans="1:6" hidden="1" x14ac:dyDescent="0.3">
      <c r="A258" s="7" t="s">
        <v>70</v>
      </c>
      <c r="B258" s="8">
        <f>SUM(B256:B257)</f>
        <v>0</v>
      </c>
      <c r="C258" s="8">
        <f>SUM(C256:C257)</f>
        <v>0</v>
      </c>
      <c r="D258" s="8">
        <f>SUM(D256:D257)</f>
        <v>0</v>
      </c>
      <c r="E258" s="8">
        <f>SUM(E256:E257)</f>
        <v>1088.08</v>
      </c>
      <c r="F258" s="9"/>
    </row>
    <row r="259" spans="1:6" hidden="1" x14ac:dyDescent="0.3">
      <c r="A259" s="4" t="s">
        <v>124</v>
      </c>
      <c r="B259" s="5"/>
      <c r="C259" s="5"/>
      <c r="D259" s="5"/>
      <c r="E259" s="5"/>
      <c r="F259" s="6"/>
    </row>
    <row r="260" spans="1:6" hidden="1" x14ac:dyDescent="0.3">
      <c r="A260" s="27" t="s">
        <v>125</v>
      </c>
      <c r="B260" s="28">
        <v>0</v>
      </c>
      <c r="C260" s="28">
        <v>0</v>
      </c>
      <c r="D260" s="28">
        <v>0</v>
      </c>
      <c r="E260" s="28">
        <v>493974.82</v>
      </c>
      <c r="F260" s="29"/>
    </row>
    <row r="261" spans="1:6" hidden="1" x14ac:dyDescent="0.3">
      <c r="A261" s="7" t="s">
        <v>126</v>
      </c>
      <c r="B261" s="19">
        <f>SUM(B260)</f>
        <v>0</v>
      </c>
      <c r="C261" s="19">
        <f>SUM(C260)</f>
        <v>0</v>
      </c>
      <c r="D261" s="19">
        <f>SUM(D260)</f>
        <v>0</v>
      </c>
      <c r="E261" s="19">
        <f>SUM(E260)</f>
        <v>493974.82</v>
      </c>
      <c r="F261" s="20"/>
    </row>
    <row r="262" spans="1:6" hidden="1" x14ac:dyDescent="0.3">
      <c r="A262" s="4" t="s">
        <v>23</v>
      </c>
      <c r="B262" s="5"/>
      <c r="C262" s="5"/>
      <c r="D262" s="5"/>
      <c r="E262" s="5"/>
      <c r="F262" s="6"/>
    </row>
    <row r="263" spans="1:6" hidden="1" x14ac:dyDescent="0.3">
      <c r="A263" s="27" t="s">
        <v>86</v>
      </c>
      <c r="B263" s="28">
        <v>0</v>
      </c>
      <c r="C263" s="28">
        <v>0</v>
      </c>
      <c r="D263" s="28">
        <v>0</v>
      </c>
      <c r="E263" s="28">
        <v>2045114.2</v>
      </c>
      <c r="F263" s="29"/>
    </row>
    <row r="264" spans="1:6" hidden="1" x14ac:dyDescent="0.3">
      <c r="A264" s="27" t="s">
        <v>120</v>
      </c>
      <c r="B264" s="28">
        <v>0</v>
      </c>
      <c r="C264" s="28">
        <v>0</v>
      </c>
      <c r="D264" s="28">
        <v>0</v>
      </c>
      <c r="E264" s="28">
        <v>150000</v>
      </c>
      <c r="F264" s="29"/>
    </row>
    <row r="265" spans="1:6" hidden="1" x14ac:dyDescent="0.3">
      <c r="A265" s="27" t="s">
        <v>88</v>
      </c>
      <c r="B265" s="28">
        <v>8483456.4700000007</v>
      </c>
      <c r="C265" s="28">
        <v>0</v>
      </c>
      <c r="D265" s="28">
        <v>8483456.4700000007</v>
      </c>
      <c r="E265" s="28">
        <v>8483456.4700000007</v>
      </c>
      <c r="F265" s="29">
        <f>E265/D265</f>
        <v>1</v>
      </c>
    </row>
    <row r="266" spans="1:6" hidden="1" x14ac:dyDescent="0.3">
      <c r="A266" s="7" t="s">
        <v>73</v>
      </c>
      <c r="B266" s="8">
        <f>SUM(B263:B265)</f>
        <v>8483456.4700000007</v>
      </c>
      <c r="C266" s="8">
        <f>SUM(C263:C265)</f>
        <v>0</v>
      </c>
      <c r="D266" s="8">
        <f>SUM(D263:D265)</f>
        <v>8483456.4700000007</v>
      </c>
      <c r="E266" s="8">
        <f>SUM(E263:E265)</f>
        <v>10678570.670000002</v>
      </c>
      <c r="F266" s="9">
        <f>E266/D266</f>
        <v>1.258752338479318</v>
      </c>
    </row>
    <row r="267" spans="1:6" hidden="1" x14ac:dyDescent="0.3">
      <c r="A267" s="4" t="s">
        <v>11</v>
      </c>
      <c r="B267" s="5"/>
      <c r="C267" s="5"/>
      <c r="D267" s="5"/>
      <c r="E267" s="5"/>
      <c r="F267" s="6"/>
    </row>
    <row r="268" spans="1:6" hidden="1" x14ac:dyDescent="0.3">
      <c r="A268" s="27" t="s">
        <v>108</v>
      </c>
      <c r="B268" s="28">
        <v>139682.18</v>
      </c>
      <c r="C268" s="28">
        <v>0</v>
      </c>
      <c r="D268" s="28">
        <v>139682.18</v>
      </c>
      <c r="E268" s="28">
        <v>41750</v>
      </c>
      <c r="F268" s="29">
        <f>E268/D268</f>
        <v>0.29889281510354437</v>
      </c>
    </row>
    <row r="269" spans="1:6" hidden="1" x14ac:dyDescent="0.3">
      <c r="A269" s="7" t="s">
        <v>71</v>
      </c>
      <c r="B269" s="8">
        <f>SUM(B268)</f>
        <v>139682.18</v>
      </c>
      <c r="C269" s="8">
        <f>SUM(C268)</f>
        <v>0</v>
      </c>
      <c r="D269" s="8">
        <f>SUM(D268)</f>
        <v>139682.18</v>
      </c>
      <c r="E269" s="8">
        <f>SUM(E268)</f>
        <v>41750</v>
      </c>
      <c r="F269" s="9">
        <f>E269/D269</f>
        <v>0.29889281510354437</v>
      </c>
    </row>
    <row r="270" spans="1:6" hidden="1" x14ac:dyDescent="0.3">
      <c r="A270" s="10" t="s">
        <v>57</v>
      </c>
      <c r="B270" s="11">
        <f>SUM(B246+B254+B258+B266+B269+B261)</f>
        <v>277915566.04000002</v>
      </c>
      <c r="C270" s="11">
        <f>SUM(C246+C254+C258+C266+C269+C261)</f>
        <v>47867.83</v>
      </c>
      <c r="D270" s="11">
        <f>SUM(D246+D254+D258+D266+D269+D261)</f>
        <v>277963433.87000006</v>
      </c>
      <c r="E270" s="11">
        <f>SUM(E246+E254+E258+E266+E269+E261)</f>
        <v>219987571.45999998</v>
      </c>
      <c r="F270" s="12">
        <f>E270/D270</f>
        <v>0.79142629804640185</v>
      </c>
    </row>
    <row r="271" spans="1:6" hidden="1" x14ac:dyDescent="0.3">
      <c r="A271" s="35"/>
      <c r="B271" s="28"/>
      <c r="C271" s="28"/>
      <c r="D271" s="28"/>
      <c r="E271" s="28"/>
      <c r="F271" s="29"/>
    </row>
    <row r="272" spans="1:6" ht="15" hidden="1" customHeight="1" x14ac:dyDescent="0.3">
      <c r="A272" s="1" t="s">
        <v>118</v>
      </c>
      <c r="B272" s="2"/>
      <c r="C272" s="2"/>
      <c r="D272" s="2"/>
      <c r="E272" s="2"/>
      <c r="F272" s="3"/>
    </row>
    <row r="273" spans="1:6" ht="15" hidden="1" customHeight="1" x14ac:dyDescent="0.3">
      <c r="A273" s="4" t="s">
        <v>106</v>
      </c>
      <c r="B273" s="5"/>
      <c r="C273" s="5"/>
      <c r="D273" s="5"/>
      <c r="E273" s="5"/>
      <c r="F273" s="6"/>
    </row>
    <row r="274" spans="1:6" ht="15" hidden="1" customHeight="1" x14ac:dyDescent="0.3">
      <c r="A274" s="27" t="s">
        <v>5</v>
      </c>
      <c r="B274" s="28">
        <v>0</v>
      </c>
      <c r="C274" s="28">
        <v>0</v>
      </c>
      <c r="D274" s="28">
        <v>0</v>
      </c>
      <c r="E274" s="28">
        <v>0</v>
      </c>
      <c r="F274" s="29"/>
    </row>
    <row r="275" spans="1:6" ht="15" hidden="1" customHeight="1" x14ac:dyDescent="0.3">
      <c r="A275" s="7" t="s">
        <v>69</v>
      </c>
      <c r="B275" s="8">
        <f t="shared" ref="B275:E276" si="3">SUM(B274)</f>
        <v>0</v>
      </c>
      <c r="C275" s="8">
        <f t="shared" si="3"/>
        <v>0</v>
      </c>
      <c r="D275" s="8">
        <f t="shared" si="3"/>
        <v>0</v>
      </c>
      <c r="E275" s="8">
        <f t="shared" si="3"/>
        <v>0</v>
      </c>
      <c r="F275" s="9"/>
    </row>
    <row r="276" spans="1:6" ht="15" hidden="1" customHeight="1" x14ac:dyDescent="0.3">
      <c r="A276" s="10" t="s">
        <v>119</v>
      </c>
      <c r="B276" s="11">
        <f t="shared" si="3"/>
        <v>0</v>
      </c>
      <c r="C276" s="11">
        <f t="shared" si="3"/>
        <v>0</v>
      </c>
      <c r="D276" s="11">
        <f t="shared" si="3"/>
        <v>0</v>
      </c>
      <c r="E276" s="11">
        <f t="shared" si="3"/>
        <v>0</v>
      </c>
      <c r="F276" s="12"/>
    </row>
    <row r="277" spans="1:6" ht="15" hidden="1" customHeight="1" x14ac:dyDescent="0.3">
      <c r="A277" s="35"/>
      <c r="B277" s="28"/>
      <c r="C277" s="28"/>
      <c r="D277" s="28"/>
      <c r="E277" s="28"/>
      <c r="F277" s="29"/>
    </row>
    <row r="278" spans="1:6" ht="15" hidden="1" customHeight="1" x14ac:dyDescent="0.3">
      <c r="A278" s="1" t="s">
        <v>31</v>
      </c>
      <c r="B278" s="2"/>
      <c r="C278" s="2"/>
      <c r="D278" s="2"/>
      <c r="E278" s="2"/>
      <c r="F278" s="3"/>
    </row>
    <row r="279" spans="1:6" ht="15" hidden="1" customHeight="1" x14ac:dyDescent="0.3">
      <c r="A279" s="4" t="s">
        <v>106</v>
      </c>
      <c r="B279" s="5"/>
      <c r="C279" s="5"/>
      <c r="D279" s="5"/>
      <c r="E279" s="5"/>
      <c r="F279" s="6"/>
    </row>
    <row r="280" spans="1:6" ht="15" hidden="1" customHeight="1" x14ac:dyDescent="0.3">
      <c r="A280" s="27" t="s">
        <v>3</v>
      </c>
      <c r="B280" s="28">
        <v>120000</v>
      </c>
      <c r="C280" s="28">
        <v>0</v>
      </c>
      <c r="D280" s="28">
        <v>120000</v>
      </c>
      <c r="E280" s="28">
        <v>11343.79</v>
      </c>
      <c r="F280" s="29">
        <f>E280/D280</f>
        <v>9.4531583333333336E-2</v>
      </c>
    </row>
    <row r="281" spans="1:6" ht="15" hidden="1" customHeight="1" x14ac:dyDescent="0.3">
      <c r="A281" s="27" t="s">
        <v>16</v>
      </c>
      <c r="B281" s="28">
        <v>0</v>
      </c>
      <c r="C281" s="28">
        <v>0</v>
      </c>
      <c r="D281" s="28">
        <v>0</v>
      </c>
      <c r="E281" s="28">
        <v>106.47</v>
      </c>
      <c r="F281" s="29"/>
    </row>
    <row r="282" spans="1:6" ht="15" hidden="1" customHeight="1" x14ac:dyDescent="0.3">
      <c r="A282" s="27" t="s">
        <v>5</v>
      </c>
      <c r="B282" s="28">
        <v>0</v>
      </c>
      <c r="C282" s="28">
        <v>0</v>
      </c>
      <c r="D282" s="28">
        <v>0</v>
      </c>
      <c r="E282" s="28">
        <v>3831.2</v>
      </c>
      <c r="F282" s="29"/>
    </row>
    <row r="283" spans="1:6" ht="15" hidden="1" customHeight="1" x14ac:dyDescent="0.3">
      <c r="A283" s="27" t="s">
        <v>6</v>
      </c>
      <c r="B283" s="28">
        <v>10000</v>
      </c>
      <c r="C283" s="28">
        <v>0</v>
      </c>
      <c r="D283" s="28">
        <v>10000</v>
      </c>
      <c r="E283" s="28">
        <v>0</v>
      </c>
      <c r="F283" s="29">
        <f>E283/D283</f>
        <v>0</v>
      </c>
    </row>
    <row r="284" spans="1:6" ht="15" hidden="1" customHeight="1" x14ac:dyDescent="0.3">
      <c r="A284" s="7" t="s">
        <v>69</v>
      </c>
      <c r="B284" s="8">
        <f>SUM(B280:B283)</f>
        <v>130000</v>
      </c>
      <c r="C284" s="8">
        <f>SUM(C280:C283)</f>
        <v>0</v>
      </c>
      <c r="D284" s="8">
        <f>SUM(D280:D283)</f>
        <v>130000</v>
      </c>
      <c r="E284" s="8">
        <f>SUM(E280:E283)</f>
        <v>15281.46</v>
      </c>
      <c r="F284" s="9">
        <f>E284/D284</f>
        <v>0.1175496923076923</v>
      </c>
    </row>
    <row r="285" spans="1:6" ht="15" hidden="1" customHeight="1" x14ac:dyDescent="0.3">
      <c r="A285" s="4" t="s">
        <v>7</v>
      </c>
      <c r="B285" s="5"/>
      <c r="C285" s="5"/>
      <c r="D285" s="5"/>
      <c r="E285" s="5"/>
      <c r="F285" s="6"/>
    </row>
    <row r="286" spans="1:6" ht="15" hidden="1" customHeight="1" x14ac:dyDescent="0.3">
      <c r="A286" s="27" t="s">
        <v>9</v>
      </c>
      <c r="B286" s="28">
        <v>65000</v>
      </c>
      <c r="C286" s="28">
        <v>0</v>
      </c>
      <c r="D286" s="28">
        <v>65000</v>
      </c>
      <c r="E286" s="28">
        <v>29428.46</v>
      </c>
      <c r="F286" s="29">
        <f>E286/D286</f>
        <v>0.45274553846153842</v>
      </c>
    </row>
    <row r="287" spans="1:6" ht="15" hidden="1" customHeight="1" x14ac:dyDescent="0.3">
      <c r="A287" s="7" t="s">
        <v>70</v>
      </c>
      <c r="B287" s="8">
        <f>SUM(B286)</f>
        <v>65000</v>
      </c>
      <c r="C287" s="8">
        <f>SUM(C286)</f>
        <v>0</v>
      </c>
      <c r="D287" s="8">
        <f>SUM(D286)</f>
        <v>65000</v>
      </c>
      <c r="E287" s="8">
        <f>SUM(E286)</f>
        <v>29428.46</v>
      </c>
      <c r="F287" s="9">
        <f>E287/D287</f>
        <v>0.45274553846153842</v>
      </c>
    </row>
    <row r="288" spans="1:6" ht="15" hidden="1" customHeight="1" x14ac:dyDescent="0.3">
      <c r="A288" s="10" t="s">
        <v>58</v>
      </c>
      <c r="B288" s="11">
        <f>SUM(B284+B287)</f>
        <v>195000</v>
      </c>
      <c r="C288" s="11">
        <f>SUM(C284+C287)</f>
        <v>0</v>
      </c>
      <c r="D288" s="11">
        <f>SUM(D284+D287)</f>
        <v>195000</v>
      </c>
      <c r="E288" s="11">
        <f>SUM(E284+E287)</f>
        <v>44709.919999999998</v>
      </c>
      <c r="F288" s="12">
        <f>E288/D288</f>
        <v>0.22928164102564103</v>
      </c>
    </row>
    <row r="289" spans="1:6" ht="15" hidden="1" customHeight="1" x14ac:dyDescent="0.3">
      <c r="A289" s="35"/>
      <c r="B289" s="28"/>
      <c r="C289" s="28"/>
      <c r="D289" s="28"/>
      <c r="E289" s="28"/>
      <c r="F289" s="29"/>
    </row>
    <row r="290" spans="1:6" ht="15" hidden="1" customHeight="1" x14ac:dyDescent="0.3">
      <c r="A290" s="1" t="s">
        <v>77</v>
      </c>
      <c r="B290" s="2"/>
      <c r="C290" s="2"/>
      <c r="D290" s="2"/>
      <c r="E290" s="2"/>
      <c r="F290" s="3"/>
    </row>
    <row r="291" spans="1:6" ht="15" hidden="1" customHeight="1" x14ac:dyDescent="0.3">
      <c r="A291" s="4" t="s">
        <v>106</v>
      </c>
      <c r="B291" s="5"/>
      <c r="C291" s="5"/>
      <c r="D291" s="5"/>
      <c r="E291" s="5"/>
      <c r="F291" s="6"/>
    </row>
    <row r="292" spans="1:6" ht="15" hidden="1" customHeight="1" x14ac:dyDescent="0.3">
      <c r="A292" s="27" t="s">
        <v>3</v>
      </c>
      <c r="B292" s="28">
        <v>0</v>
      </c>
      <c r="C292" s="28">
        <v>0</v>
      </c>
      <c r="D292" s="28">
        <v>0</v>
      </c>
      <c r="E292" s="28">
        <v>0</v>
      </c>
      <c r="F292" s="29"/>
    </row>
    <row r="293" spans="1:6" ht="15" hidden="1" customHeight="1" x14ac:dyDescent="0.3">
      <c r="A293" s="27" t="s">
        <v>5</v>
      </c>
      <c r="B293" s="28">
        <v>0</v>
      </c>
      <c r="C293" s="28">
        <v>0</v>
      </c>
      <c r="D293" s="28">
        <v>0</v>
      </c>
      <c r="E293" s="28">
        <v>4583.22</v>
      </c>
      <c r="F293" s="29"/>
    </row>
    <row r="294" spans="1:6" ht="15" hidden="1" customHeight="1" x14ac:dyDescent="0.3">
      <c r="A294" s="27" t="s">
        <v>6</v>
      </c>
      <c r="B294" s="28">
        <v>0</v>
      </c>
      <c r="C294" s="28">
        <v>0</v>
      </c>
      <c r="D294" s="28">
        <v>0</v>
      </c>
      <c r="E294" s="28">
        <v>0</v>
      </c>
      <c r="F294" s="29"/>
    </row>
    <row r="295" spans="1:6" ht="15" hidden="1" customHeight="1" x14ac:dyDescent="0.3">
      <c r="A295" s="7" t="s">
        <v>107</v>
      </c>
      <c r="B295" s="8">
        <f>SUM(B292:B294)</f>
        <v>0</v>
      </c>
      <c r="C295" s="8">
        <f>SUM(C292:C294)</f>
        <v>0</v>
      </c>
      <c r="D295" s="8">
        <f>SUM(D292:D294)</f>
        <v>0</v>
      </c>
      <c r="E295" s="8">
        <f>SUM(E292:E294)</f>
        <v>4583.22</v>
      </c>
      <c r="F295" s="9"/>
    </row>
    <row r="296" spans="1:6" ht="15" hidden="1" customHeight="1" x14ac:dyDescent="0.3">
      <c r="A296" s="4" t="s">
        <v>18</v>
      </c>
      <c r="B296" s="5"/>
      <c r="C296" s="5"/>
      <c r="D296" s="5"/>
      <c r="E296" s="5"/>
      <c r="F296" s="6"/>
    </row>
    <row r="297" spans="1:6" ht="15" hidden="1" customHeight="1" x14ac:dyDescent="0.3">
      <c r="A297" s="27" t="s">
        <v>84</v>
      </c>
      <c r="B297" s="28">
        <v>0</v>
      </c>
      <c r="C297" s="28">
        <v>0</v>
      </c>
      <c r="D297" s="28">
        <v>0</v>
      </c>
      <c r="E297" s="28">
        <v>278606.14</v>
      </c>
      <c r="F297" s="29"/>
    </row>
    <row r="298" spans="1:6" hidden="1" x14ac:dyDescent="0.3">
      <c r="A298" s="27" t="s">
        <v>122</v>
      </c>
      <c r="B298" s="28">
        <v>445898.52</v>
      </c>
      <c r="C298" s="28">
        <v>0</v>
      </c>
      <c r="D298" s="28">
        <v>445898.52</v>
      </c>
      <c r="E298" s="28">
        <v>0</v>
      </c>
      <c r="F298" s="29">
        <f>E298/D298</f>
        <v>0</v>
      </c>
    </row>
    <row r="299" spans="1:6" ht="15" hidden="1" customHeight="1" x14ac:dyDescent="0.3">
      <c r="A299" s="7" t="s">
        <v>72</v>
      </c>
      <c r="B299" s="8">
        <f>SUM(B297:B298)</f>
        <v>445898.52</v>
      </c>
      <c r="C299" s="8">
        <f>SUM(C297:C298)</f>
        <v>0</v>
      </c>
      <c r="D299" s="8">
        <f>SUM(D297:D298)</f>
        <v>445898.52</v>
      </c>
      <c r="E299" s="8">
        <f>SUM(E297:E298)</f>
        <v>278606.14</v>
      </c>
      <c r="F299" s="9">
        <f>E299/D299</f>
        <v>0.62481961142189935</v>
      </c>
    </row>
    <row r="300" spans="1:6" ht="15" hidden="1" customHeight="1" x14ac:dyDescent="0.3">
      <c r="A300" s="4" t="s">
        <v>7</v>
      </c>
      <c r="B300" s="5"/>
      <c r="C300" s="5"/>
      <c r="D300" s="5"/>
      <c r="E300" s="5"/>
      <c r="F300" s="6"/>
    </row>
    <row r="301" spans="1:6" ht="15" hidden="1" customHeight="1" x14ac:dyDescent="0.3">
      <c r="A301" s="27" t="s">
        <v>9</v>
      </c>
      <c r="B301" s="28">
        <v>598800</v>
      </c>
      <c r="C301" s="28">
        <v>0</v>
      </c>
      <c r="D301" s="28">
        <v>598800</v>
      </c>
      <c r="E301" s="28">
        <v>322270.26</v>
      </c>
      <c r="F301" s="29">
        <f>E301/D301</f>
        <v>0.53819348697394787</v>
      </c>
    </row>
    <row r="302" spans="1:6" ht="15" hidden="1" customHeight="1" x14ac:dyDescent="0.3">
      <c r="A302" s="7" t="s">
        <v>70</v>
      </c>
      <c r="B302" s="8">
        <f>SUM(B301)</f>
        <v>598800</v>
      </c>
      <c r="C302" s="8">
        <f>SUM(C301)</f>
        <v>0</v>
      </c>
      <c r="D302" s="8">
        <f>SUM(D301)</f>
        <v>598800</v>
      </c>
      <c r="E302" s="8">
        <f>SUM(E301)</f>
        <v>322270.26</v>
      </c>
      <c r="F302" s="9">
        <f>E302/D302</f>
        <v>0.53819348697394787</v>
      </c>
    </row>
    <row r="303" spans="1:6" ht="15" hidden="1" customHeight="1" x14ac:dyDescent="0.3">
      <c r="A303" s="10" t="s">
        <v>78</v>
      </c>
      <c r="B303" s="11">
        <f>SUM(B295+B299+B302)</f>
        <v>1044698.52</v>
      </c>
      <c r="C303" s="11">
        <f>SUM(C295+C299+C302)</f>
        <v>0</v>
      </c>
      <c r="D303" s="11">
        <f>SUM(D295+D299+D302)</f>
        <v>1044698.52</v>
      </c>
      <c r="E303" s="11">
        <f>SUM(E295+E299+E302)</f>
        <v>605459.62</v>
      </c>
      <c r="F303" s="12">
        <f>E303/D303</f>
        <v>0.57955439622906713</v>
      </c>
    </row>
    <row r="304" spans="1:6" ht="15" hidden="1" customHeight="1" x14ac:dyDescent="0.3">
      <c r="A304" s="35"/>
      <c r="B304" s="28"/>
      <c r="C304" s="28"/>
      <c r="D304" s="28"/>
      <c r="E304" s="28"/>
      <c r="F304" s="29"/>
    </row>
    <row r="305" spans="1:6" ht="15" hidden="1" customHeight="1" x14ac:dyDescent="0.3">
      <c r="A305" s="1" t="s">
        <v>76</v>
      </c>
      <c r="B305" s="2"/>
      <c r="C305" s="2"/>
      <c r="D305" s="2"/>
      <c r="E305" s="2"/>
      <c r="F305" s="3"/>
    </row>
    <row r="306" spans="1:6" ht="15" hidden="1" customHeight="1" x14ac:dyDescent="0.3">
      <c r="A306" s="4" t="s">
        <v>106</v>
      </c>
      <c r="B306" s="5"/>
      <c r="C306" s="5"/>
      <c r="D306" s="5"/>
      <c r="E306" s="5"/>
      <c r="F306" s="6"/>
    </row>
    <row r="307" spans="1:6" ht="15" hidden="1" customHeight="1" x14ac:dyDescent="0.3">
      <c r="A307" s="27" t="s">
        <v>3</v>
      </c>
      <c r="B307" s="28">
        <v>0</v>
      </c>
      <c r="C307" s="28">
        <v>0</v>
      </c>
      <c r="D307" s="28">
        <v>0</v>
      </c>
      <c r="E307" s="28">
        <v>209.76</v>
      </c>
      <c r="F307" s="29"/>
    </row>
    <row r="308" spans="1:6" ht="15" hidden="1" customHeight="1" x14ac:dyDescent="0.3">
      <c r="A308" s="27" t="s">
        <v>5</v>
      </c>
      <c r="B308" s="28">
        <v>0</v>
      </c>
      <c r="C308" s="28">
        <v>0</v>
      </c>
      <c r="D308" s="28">
        <v>0</v>
      </c>
      <c r="E308" s="28">
        <v>770.25</v>
      </c>
      <c r="F308" s="29"/>
    </row>
    <row r="309" spans="1:6" ht="15" hidden="1" customHeight="1" x14ac:dyDescent="0.3">
      <c r="A309" s="7" t="s">
        <v>107</v>
      </c>
      <c r="B309" s="8">
        <f>SUM(B307:B308)</f>
        <v>0</v>
      </c>
      <c r="C309" s="8">
        <f>SUM(C307:C308)</f>
        <v>0</v>
      </c>
      <c r="D309" s="8">
        <f>SUM(D307:D308)</f>
        <v>0</v>
      </c>
      <c r="E309" s="8">
        <f>SUM(E307:E308)</f>
        <v>980.01</v>
      </c>
      <c r="F309" s="9"/>
    </row>
    <row r="310" spans="1:6" ht="15" hidden="1" customHeight="1" x14ac:dyDescent="0.3">
      <c r="A310" s="4" t="s">
        <v>7</v>
      </c>
      <c r="B310" s="5"/>
      <c r="C310" s="5"/>
      <c r="D310" s="5"/>
      <c r="E310" s="5"/>
      <c r="F310" s="6"/>
    </row>
    <row r="311" spans="1:6" ht="15" hidden="1" customHeight="1" x14ac:dyDescent="0.3">
      <c r="A311" s="27" t="s">
        <v>9</v>
      </c>
      <c r="B311" s="28">
        <v>401200</v>
      </c>
      <c r="C311" s="28">
        <v>0</v>
      </c>
      <c r="D311" s="28">
        <v>401200</v>
      </c>
      <c r="E311" s="28">
        <v>474306.65</v>
      </c>
      <c r="F311" s="29">
        <f>E311/D311</f>
        <v>1.1822199651046861</v>
      </c>
    </row>
    <row r="312" spans="1:6" ht="15" hidden="1" customHeight="1" x14ac:dyDescent="0.3">
      <c r="A312" s="7" t="s">
        <v>70</v>
      </c>
      <c r="B312" s="8">
        <f>SUM(B311)</f>
        <v>401200</v>
      </c>
      <c r="C312" s="8">
        <f>SUM(C311)</f>
        <v>0</v>
      </c>
      <c r="D312" s="8">
        <f>SUM(D311)</f>
        <v>401200</v>
      </c>
      <c r="E312" s="8">
        <f>SUM(E311)</f>
        <v>474306.65</v>
      </c>
      <c r="F312" s="9">
        <f>E312/D312</f>
        <v>1.1822199651046861</v>
      </c>
    </row>
    <row r="313" spans="1:6" ht="15" hidden="1" customHeight="1" x14ac:dyDescent="0.3">
      <c r="A313" s="10" t="s">
        <v>75</v>
      </c>
      <c r="B313" s="11">
        <f>SUM(B309+B312)</f>
        <v>401200</v>
      </c>
      <c r="C313" s="11">
        <f>SUM(C309+C312)</f>
        <v>0</v>
      </c>
      <c r="D313" s="11">
        <f>SUM(D309+D312)</f>
        <v>401200</v>
      </c>
      <c r="E313" s="11">
        <f>SUM(E309+E312)</f>
        <v>475286.66000000003</v>
      </c>
      <c r="F313" s="12">
        <f>E313/D313</f>
        <v>1.1846626620139582</v>
      </c>
    </row>
    <row r="314" spans="1:6" ht="15" hidden="1" customHeight="1" x14ac:dyDescent="0.3">
      <c r="A314" s="35"/>
      <c r="B314" s="28"/>
      <c r="C314" s="28"/>
      <c r="D314" s="28"/>
      <c r="E314" s="28"/>
      <c r="F314" s="29"/>
    </row>
    <row r="315" spans="1:6" ht="15" hidden="1" customHeight="1" x14ac:dyDescent="0.3">
      <c r="A315" s="1" t="s">
        <v>32</v>
      </c>
      <c r="B315" s="2"/>
      <c r="C315" s="2"/>
      <c r="D315" s="2"/>
      <c r="E315" s="2"/>
      <c r="F315" s="3"/>
    </row>
    <row r="316" spans="1:6" ht="15" hidden="1" customHeight="1" x14ac:dyDescent="0.3">
      <c r="A316" s="4" t="s">
        <v>106</v>
      </c>
      <c r="B316" s="5"/>
      <c r="C316" s="5"/>
      <c r="D316" s="5"/>
      <c r="E316" s="5"/>
      <c r="F316" s="6"/>
    </row>
    <row r="317" spans="1:6" ht="15" hidden="1" customHeight="1" x14ac:dyDescent="0.3">
      <c r="A317" s="27" t="s">
        <v>5</v>
      </c>
      <c r="B317" s="28">
        <v>0</v>
      </c>
      <c r="C317" s="28">
        <v>0</v>
      </c>
      <c r="D317" s="28">
        <v>0</v>
      </c>
      <c r="E317" s="28">
        <v>0</v>
      </c>
      <c r="F317" s="29"/>
    </row>
    <row r="318" spans="1:6" ht="15" hidden="1" customHeight="1" x14ac:dyDescent="0.3">
      <c r="A318" s="7" t="s">
        <v>107</v>
      </c>
      <c r="B318" s="8">
        <f>SUM(B316:B317)</f>
        <v>0</v>
      </c>
      <c r="C318" s="8">
        <f>SUM(C316:C317)</f>
        <v>0</v>
      </c>
      <c r="D318" s="8">
        <f>SUM(D316:D317)</f>
        <v>0</v>
      </c>
      <c r="E318" s="8">
        <f>SUM(E316:E317)</f>
        <v>0</v>
      </c>
      <c r="F318" s="9"/>
    </row>
    <row r="319" spans="1:6" ht="15" hidden="1" customHeight="1" x14ac:dyDescent="0.3">
      <c r="A319" s="4" t="s">
        <v>18</v>
      </c>
      <c r="B319" s="5"/>
      <c r="C319" s="5"/>
      <c r="D319" s="5"/>
      <c r="E319" s="5"/>
      <c r="F319" s="6"/>
    </row>
    <row r="320" spans="1:6" ht="15" hidden="1" customHeight="1" x14ac:dyDescent="0.3">
      <c r="A320" s="27" t="s">
        <v>101</v>
      </c>
      <c r="B320" s="28">
        <v>168867</v>
      </c>
      <c r="C320" s="28">
        <v>0</v>
      </c>
      <c r="D320" s="28">
        <v>168867</v>
      </c>
      <c r="E320" s="28">
        <v>161616.21</v>
      </c>
      <c r="F320" s="29">
        <f>E320/D320</f>
        <v>0.95706212581499039</v>
      </c>
    </row>
    <row r="321" spans="1:6" ht="15" hidden="1" customHeight="1" x14ac:dyDescent="0.3">
      <c r="A321" s="7" t="s">
        <v>72</v>
      </c>
      <c r="B321" s="8">
        <f t="shared" ref="B321:E321" si="4">SUM(B320)</f>
        <v>168867</v>
      </c>
      <c r="C321" s="8">
        <f t="shared" si="4"/>
        <v>0</v>
      </c>
      <c r="D321" s="8">
        <f t="shared" si="4"/>
        <v>168867</v>
      </c>
      <c r="E321" s="8">
        <f t="shared" si="4"/>
        <v>161616.21</v>
      </c>
      <c r="F321" s="9">
        <f>E321/D321</f>
        <v>0.95706212581499039</v>
      </c>
    </row>
    <row r="322" spans="1:6" ht="15" hidden="1" customHeight="1" x14ac:dyDescent="0.3">
      <c r="A322" s="10" t="s">
        <v>59</v>
      </c>
      <c r="B322" s="11">
        <f>SUM(B318+B321)</f>
        <v>168867</v>
      </c>
      <c r="C322" s="11">
        <f>SUM(C318+C321)</f>
        <v>0</v>
      </c>
      <c r="D322" s="11">
        <f>SUM(D318+D321)</f>
        <v>168867</v>
      </c>
      <c r="E322" s="11">
        <f>SUM(E318+E321)</f>
        <v>161616.21</v>
      </c>
      <c r="F322" s="12">
        <f>E322/D322</f>
        <v>0.95706212581499039</v>
      </c>
    </row>
    <row r="323" spans="1:6" ht="15" hidden="1" customHeight="1" x14ac:dyDescent="0.3">
      <c r="A323" s="38"/>
      <c r="B323" s="39"/>
      <c r="C323" s="39"/>
      <c r="D323" s="39"/>
      <c r="E323" s="39"/>
      <c r="F323" s="40"/>
    </row>
    <row r="324" spans="1:6" ht="15" hidden="1" customHeight="1" x14ac:dyDescent="0.3">
      <c r="A324" s="1" t="s">
        <v>112</v>
      </c>
      <c r="B324" s="2"/>
      <c r="C324" s="2"/>
      <c r="D324" s="2"/>
      <c r="E324" s="2"/>
      <c r="F324" s="3"/>
    </row>
    <row r="325" spans="1:6" ht="15" hidden="1" customHeight="1" x14ac:dyDescent="0.3">
      <c r="A325" s="4" t="s">
        <v>18</v>
      </c>
      <c r="B325" s="5"/>
      <c r="C325" s="5"/>
      <c r="D325" s="5"/>
      <c r="E325" s="5"/>
      <c r="F325" s="6"/>
    </row>
    <row r="326" spans="1:6" ht="15" hidden="1" customHeight="1" x14ac:dyDescent="0.3">
      <c r="A326" s="27" t="s">
        <v>91</v>
      </c>
      <c r="B326" s="28">
        <v>0</v>
      </c>
      <c r="C326" s="28">
        <v>0</v>
      </c>
      <c r="D326" s="28">
        <v>0</v>
      </c>
      <c r="E326" s="28">
        <v>-57231.93</v>
      </c>
      <c r="F326" s="29"/>
    </row>
    <row r="327" spans="1:6" ht="15" hidden="1" customHeight="1" x14ac:dyDescent="0.3">
      <c r="A327" s="7" t="s">
        <v>72</v>
      </c>
      <c r="B327" s="8">
        <f t="shared" ref="B327:E327" si="5">SUM(B326)</f>
        <v>0</v>
      </c>
      <c r="C327" s="8">
        <f t="shared" si="5"/>
        <v>0</v>
      </c>
      <c r="D327" s="8">
        <f t="shared" si="5"/>
        <v>0</v>
      </c>
      <c r="E327" s="8">
        <f t="shared" si="5"/>
        <v>-57231.93</v>
      </c>
      <c r="F327" s="9"/>
    </row>
    <row r="328" spans="1:6" hidden="1" x14ac:dyDescent="0.3">
      <c r="A328" s="4" t="s">
        <v>11</v>
      </c>
      <c r="B328" s="5"/>
      <c r="C328" s="5"/>
      <c r="D328" s="5"/>
      <c r="E328" s="5"/>
      <c r="F328" s="6"/>
    </row>
    <row r="329" spans="1:6" hidden="1" x14ac:dyDescent="0.3">
      <c r="A329" s="27" t="s">
        <v>104</v>
      </c>
      <c r="B329" s="28">
        <v>0</v>
      </c>
      <c r="C329" s="28">
        <v>0</v>
      </c>
      <c r="D329" s="28">
        <v>0</v>
      </c>
      <c r="E329" s="28">
        <v>0</v>
      </c>
      <c r="F329" s="29"/>
    </row>
    <row r="330" spans="1:6" hidden="1" x14ac:dyDescent="0.3">
      <c r="A330" s="7" t="s">
        <v>71</v>
      </c>
      <c r="B330" s="8">
        <f>SUM(B329)</f>
        <v>0</v>
      </c>
      <c r="C330" s="8">
        <f>SUM(C329)</f>
        <v>0</v>
      </c>
      <c r="D330" s="8">
        <f>SUM(D329)</f>
        <v>0</v>
      </c>
      <c r="E330" s="8">
        <f>SUM(E329)</f>
        <v>0</v>
      </c>
      <c r="F330" s="9"/>
    </row>
    <row r="331" spans="1:6" ht="15" hidden="1" customHeight="1" x14ac:dyDescent="0.3">
      <c r="A331" s="10" t="s">
        <v>113</v>
      </c>
      <c r="B331" s="11">
        <f>SUM(B327+B330)</f>
        <v>0</v>
      </c>
      <c r="C331" s="11">
        <f>SUM(C327+C330)</f>
        <v>0</v>
      </c>
      <c r="D331" s="11">
        <f>SUM(D327+D330)</f>
        <v>0</v>
      </c>
      <c r="E331" s="11">
        <f>SUM(E327+E330)</f>
        <v>-57231.93</v>
      </c>
      <c r="F331" s="12"/>
    </row>
    <row r="332" spans="1:6" ht="15" hidden="1" customHeight="1" x14ac:dyDescent="0.3">
      <c r="A332" s="35"/>
      <c r="B332" s="28"/>
      <c r="C332" s="28"/>
      <c r="D332" s="28"/>
      <c r="E332" s="28"/>
      <c r="F332" s="29"/>
    </row>
    <row r="333" spans="1:6" hidden="1" x14ac:dyDescent="0.3">
      <c r="A333" s="1" t="s">
        <v>33</v>
      </c>
      <c r="B333" s="2"/>
      <c r="C333" s="2"/>
      <c r="D333" s="2"/>
      <c r="E333" s="2"/>
      <c r="F333" s="3"/>
    </row>
    <row r="334" spans="1:6" hidden="1" x14ac:dyDescent="0.3">
      <c r="A334" s="4" t="s">
        <v>106</v>
      </c>
      <c r="B334" s="5"/>
      <c r="C334" s="5"/>
      <c r="D334" s="5"/>
      <c r="E334" s="5"/>
      <c r="F334" s="6"/>
    </row>
    <row r="335" spans="1:6" s="26" customFormat="1" hidden="1" x14ac:dyDescent="0.3">
      <c r="A335" s="23" t="s">
        <v>92</v>
      </c>
      <c r="B335" s="24">
        <v>0</v>
      </c>
      <c r="C335" s="24">
        <v>0</v>
      </c>
      <c r="D335" s="24">
        <v>0</v>
      </c>
      <c r="E335" s="24">
        <v>2511377.7200000002</v>
      </c>
      <c r="F335" s="25"/>
    </row>
    <row r="336" spans="1:6" hidden="1" x14ac:dyDescent="0.3">
      <c r="A336" s="27" t="s">
        <v>3</v>
      </c>
      <c r="B336" s="28">
        <v>14500</v>
      </c>
      <c r="C336" s="28">
        <v>0</v>
      </c>
      <c r="D336" s="28">
        <v>14500</v>
      </c>
      <c r="E336" s="28">
        <v>1502.43</v>
      </c>
      <c r="F336" s="29">
        <f>E336/D336</f>
        <v>0.10361586206896552</v>
      </c>
    </row>
    <row r="337" spans="1:6" hidden="1" x14ac:dyDescent="0.3">
      <c r="A337" s="27" t="s">
        <v>5</v>
      </c>
      <c r="B337" s="28">
        <v>0</v>
      </c>
      <c r="C337" s="28">
        <v>0</v>
      </c>
      <c r="D337" s="28">
        <v>0</v>
      </c>
      <c r="E337" s="28">
        <v>172.33</v>
      </c>
      <c r="F337" s="29"/>
    </row>
    <row r="338" spans="1:6" hidden="1" x14ac:dyDescent="0.3">
      <c r="A338" s="27" t="s">
        <v>6</v>
      </c>
      <c r="B338" s="28">
        <v>3500</v>
      </c>
      <c r="C338" s="28">
        <v>0</v>
      </c>
      <c r="D338" s="28">
        <v>3500</v>
      </c>
      <c r="E338" s="28">
        <v>7895.71</v>
      </c>
      <c r="F338" s="29">
        <f>E338/D338</f>
        <v>2.2559171428571427</v>
      </c>
    </row>
    <row r="339" spans="1:6" hidden="1" x14ac:dyDescent="0.3">
      <c r="A339" s="7" t="s">
        <v>107</v>
      </c>
      <c r="B339" s="8">
        <f>SUM(B335:B338)</f>
        <v>18000</v>
      </c>
      <c r="C339" s="8">
        <f>SUM(C335:C338)</f>
        <v>0</v>
      </c>
      <c r="D339" s="8">
        <f>SUM(D335:D338)</f>
        <v>18000</v>
      </c>
      <c r="E339" s="8">
        <f>SUM(E335:E338)</f>
        <v>2520948.1900000004</v>
      </c>
      <c r="F339" s="9">
        <f>E339/D339</f>
        <v>140.05267722222226</v>
      </c>
    </row>
    <row r="340" spans="1:6" hidden="1" x14ac:dyDescent="0.3">
      <c r="A340" s="4" t="s">
        <v>7</v>
      </c>
      <c r="B340" s="5"/>
      <c r="C340" s="5"/>
      <c r="D340" s="5"/>
      <c r="E340" s="5"/>
      <c r="F340" s="6"/>
    </row>
    <row r="341" spans="1:6" hidden="1" x14ac:dyDescent="0.3">
      <c r="A341" s="27" t="s">
        <v>8</v>
      </c>
      <c r="B341" s="28">
        <v>0</v>
      </c>
      <c r="C341" s="28">
        <v>0</v>
      </c>
      <c r="D341" s="28">
        <v>0</v>
      </c>
      <c r="E341" s="28">
        <v>0</v>
      </c>
      <c r="F341" s="29"/>
    </row>
    <row r="342" spans="1:6" hidden="1" x14ac:dyDescent="0.3">
      <c r="A342" s="27" t="s">
        <v>9</v>
      </c>
      <c r="B342" s="28">
        <v>7500</v>
      </c>
      <c r="C342" s="28">
        <v>0</v>
      </c>
      <c r="D342" s="28">
        <v>7500</v>
      </c>
      <c r="E342" s="28">
        <v>14161.12</v>
      </c>
      <c r="F342" s="29">
        <f>E342/D342</f>
        <v>1.8881493333333335</v>
      </c>
    </row>
    <row r="343" spans="1:6" hidden="1" x14ac:dyDescent="0.3">
      <c r="A343" s="7" t="s">
        <v>70</v>
      </c>
      <c r="B343" s="8">
        <f>SUM(B341:B342)</f>
        <v>7500</v>
      </c>
      <c r="C343" s="8">
        <f>SUM(C341:C342)</f>
        <v>0</v>
      </c>
      <c r="D343" s="8">
        <f>SUM(D341:D342)</f>
        <v>7500</v>
      </c>
      <c r="E343" s="8">
        <f>SUM(E341:E342)</f>
        <v>14161.12</v>
      </c>
      <c r="F343" s="9">
        <f>E343/D343</f>
        <v>1.8881493333333335</v>
      </c>
    </row>
    <row r="344" spans="1:6" hidden="1" x14ac:dyDescent="0.3">
      <c r="A344" s="10" t="s">
        <v>60</v>
      </c>
      <c r="B344" s="11">
        <f>SUM(B339+B343)</f>
        <v>25500</v>
      </c>
      <c r="C344" s="11">
        <f>SUM(C339+C343)</f>
        <v>0</v>
      </c>
      <c r="D344" s="11">
        <f>SUM(D339+D343)</f>
        <v>25500</v>
      </c>
      <c r="E344" s="11">
        <f>SUM(E339+E343)</f>
        <v>2535109.3100000005</v>
      </c>
      <c r="F344" s="12">
        <f>E344/D344</f>
        <v>99.416051372549035</v>
      </c>
    </row>
    <row r="345" spans="1:6" hidden="1" x14ac:dyDescent="0.3">
      <c r="A345" s="35"/>
      <c r="B345" s="28"/>
      <c r="C345" s="28"/>
      <c r="D345" s="28"/>
      <c r="E345" s="28"/>
      <c r="F345" s="29"/>
    </row>
    <row r="346" spans="1:6" hidden="1" x14ac:dyDescent="0.3">
      <c r="A346" s="1" t="s">
        <v>34</v>
      </c>
      <c r="B346" s="2"/>
      <c r="C346" s="2"/>
      <c r="D346" s="2"/>
      <c r="E346" s="2"/>
      <c r="F346" s="3"/>
    </row>
    <row r="347" spans="1:6" hidden="1" x14ac:dyDescent="0.3">
      <c r="A347" s="4" t="s">
        <v>106</v>
      </c>
      <c r="B347" s="5"/>
      <c r="C347" s="5"/>
      <c r="D347" s="5"/>
      <c r="E347" s="5"/>
      <c r="F347" s="6"/>
    </row>
    <row r="348" spans="1:6" s="26" customFormat="1" hidden="1" x14ac:dyDescent="0.3">
      <c r="A348" s="23" t="s">
        <v>92</v>
      </c>
      <c r="B348" s="24">
        <v>0</v>
      </c>
      <c r="C348" s="24">
        <v>0</v>
      </c>
      <c r="D348" s="24">
        <v>0</v>
      </c>
      <c r="E348" s="24">
        <v>3821178.23</v>
      </c>
      <c r="F348" s="25"/>
    </row>
    <row r="349" spans="1:6" hidden="1" x14ac:dyDescent="0.3">
      <c r="A349" s="27" t="s">
        <v>3</v>
      </c>
      <c r="B349" s="28">
        <v>48000</v>
      </c>
      <c r="C349" s="28">
        <v>0</v>
      </c>
      <c r="D349" s="28">
        <v>48000</v>
      </c>
      <c r="E349" s="28">
        <v>134.6</v>
      </c>
      <c r="F349" s="29">
        <f>E349/D349</f>
        <v>2.8041666666666666E-3</v>
      </c>
    </row>
    <row r="350" spans="1:6" hidden="1" x14ac:dyDescent="0.3">
      <c r="A350" s="27" t="s">
        <v>5</v>
      </c>
      <c r="B350" s="28">
        <v>0</v>
      </c>
      <c r="C350" s="28">
        <v>0</v>
      </c>
      <c r="D350" s="28">
        <v>0</v>
      </c>
      <c r="E350" s="28">
        <v>553.33000000000004</v>
      </c>
      <c r="F350" s="29"/>
    </row>
    <row r="351" spans="1:6" hidden="1" x14ac:dyDescent="0.3">
      <c r="A351" s="7" t="s">
        <v>107</v>
      </c>
      <c r="B351" s="8">
        <f>SUM(B348:B350)</f>
        <v>48000</v>
      </c>
      <c r="C351" s="8">
        <f>SUM(C348:C350)</f>
        <v>0</v>
      </c>
      <c r="D351" s="8">
        <f>SUM(D348:D350)</f>
        <v>48000</v>
      </c>
      <c r="E351" s="8">
        <f>SUM(E348:E350)</f>
        <v>3821866.16</v>
      </c>
      <c r="F351" s="9">
        <f>E351/D351</f>
        <v>79.622211666666672</v>
      </c>
    </row>
    <row r="352" spans="1:6" ht="15" hidden="1" customHeight="1" x14ac:dyDescent="0.3">
      <c r="A352" s="4" t="s">
        <v>18</v>
      </c>
      <c r="B352" s="5"/>
      <c r="C352" s="5"/>
      <c r="D352" s="5"/>
      <c r="E352" s="5"/>
      <c r="F352" s="6"/>
    </row>
    <row r="353" spans="1:6" ht="15" hidden="1" customHeight="1" x14ac:dyDescent="0.3">
      <c r="A353" s="27" t="s">
        <v>91</v>
      </c>
      <c r="B353" s="28">
        <v>0</v>
      </c>
      <c r="C353" s="28">
        <v>0</v>
      </c>
      <c r="D353" s="28">
        <v>0</v>
      </c>
      <c r="E353" s="28">
        <v>65000</v>
      </c>
      <c r="F353" s="29"/>
    </row>
    <row r="354" spans="1:6" ht="15" hidden="1" customHeight="1" x14ac:dyDescent="0.3">
      <c r="A354" s="7" t="s">
        <v>72</v>
      </c>
      <c r="B354" s="8">
        <f t="shared" ref="B354:E354" si="6">SUM(B353)</f>
        <v>0</v>
      </c>
      <c r="C354" s="8">
        <f t="shared" si="6"/>
        <v>0</v>
      </c>
      <c r="D354" s="8">
        <f t="shared" si="6"/>
        <v>0</v>
      </c>
      <c r="E354" s="8">
        <f t="shared" si="6"/>
        <v>65000</v>
      </c>
      <c r="F354" s="9"/>
    </row>
    <row r="355" spans="1:6" hidden="1" x14ac:dyDescent="0.3">
      <c r="A355" s="4" t="s">
        <v>7</v>
      </c>
      <c r="B355" s="5"/>
      <c r="C355" s="5"/>
      <c r="D355" s="5"/>
      <c r="E355" s="5"/>
      <c r="F355" s="6"/>
    </row>
    <row r="356" spans="1:6" hidden="1" x14ac:dyDescent="0.3">
      <c r="A356" s="27" t="s">
        <v>9</v>
      </c>
      <c r="B356" s="28">
        <v>26000</v>
      </c>
      <c r="C356" s="28">
        <v>0</v>
      </c>
      <c r="D356" s="28">
        <v>26000</v>
      </c>
      <c r="E356" s="28">
        <v>19999.3</v>
      </c>
      <c r="F356" s="29">
        <f>E356/D356</f>
        <v>0.76920384615384607</v>
      </c>
    </row>
    <row r="357" spans="1:6" hidden="1" x14ac:dyDescent="0.3">
      <c r="A357" s="7" t="s">
        <v>70</v>
      </c>
      <c r="B357" s="8">
        <f>SUM(B356)</f>
        <v>26000</v>
      </c>
      <c r="C357" s="8">
        <f>SUM(C356)</f>
        <v>0</v>
      </c>
      <c r="D357" s="8">
        <f>SUM(D356)</f>
        <v>26000</v>
      </c>
      <c r="E357" s="8">
        <f>SUM(E356)</f>
        <v>19999.3</v>
      </c>
      <c r="F357" s="9">
        <f>E357/D357</f>
        <v>0.76920384615384607</v>
      </c>
    </row>
    <row r="358" spans="1:6" hidden="1" x14ac:dyDescent="0.3">
      <c r="A358" s="10" t="s">
        <v>61</v>
      </c>
      <c r="B358" s="11">
        <f>SUM(B351+B354+B357)</f>
        <v>74000</v>
      </c>
      <c r="C358" s="11">
        <f>SUM(C351+C354+C357)</f>
        <v>0</v>
      </c>
      <c r="D358" s="11">
        <f>SUM(D351+D354+D357)</f>
        <v>74000</v>
      </c>
      <c r="E358" s="11">
        <f>SUM(E351+E354+E357)</f>
        <v>3906865.46</v>
      </c>
      <c r="F358" s="12">
        <f>E358/D358</f>
        <v>52.795479189189187</v>
      </c>
    </row>
    <row r="359" spans="1:6" hidden="1" x14ac:dyDescent="0.3">
      <c r="A359" s="35"/>
      <c r="B359" s="28"/>
      <c r="C359" s="28"/>
      <c r="D359" s="28"/>
      <c r="E359" s="28"/>
      <c r="F359" s="29"/>
    </row>
    <row r="360" spans="1:6" hidden="1" x14ac:dyDescent="0.3">
      <c r="A360" s="1" t="s">
        <v>35</v>
      </c>
      <c r="B360" s="2"/>
      <c r="C360" s="2"/>
      <c r="D360" s="2"/>
      <c r="E360" s="2"/>
      <c r="F360" s="3"/>
    </row>
    <row r="361" spans="1:6" hidden="1" x14ac:dyDescent="0.3">
      <c r="A361" s="4" t="s">
        <v>106</v>
      </c>
      <c r="B361" s="5"/>
      <c r="C361" s="5"/>
      <c r="D361" s="5"/>
      <c r="E361" s="5"/>
      <c r="F361" s="6"/>
    </row>
    <row r="362" spans="1:6" s="26" customFormat="1" hidden="1" x14ac:dyDescent="0.3">
      <c r="A362" s="23" t="s">
        <v>92</v>
      </c>
      <c r="B362" s="24">
        <v>10000</v>
      </c>
      <c r="C362" s="24">
        <v>0</v>
      </c>
      <c r="D362" s="24">
        <v>10000</v>
      </c>
      <c r="E362" s="24">
        <v>59600.42</v>
      </c>
      <c r="F362" s="25">
        <f>E362/D362</f>
        <v>5.9600419999999996</v>
      </c>
    </row>
    <row r="363" spans="1:6" hidden="1" x14ac:dyDescent="0.3">
      <c r="A363" s="27" t="s">
        <v>3</v>
      </c>
      <c r="B363" s="28">
        <v>30000</v>
      </c>
      <c r="C363" s="28">
        <v>0</v>
      </c>
      <c r="D363" s="28">
        <v>30000</v>
      </c>
      <c r="E363" s="28">
        <v>591.07000000000005</v>
      </c>
      <c r="F363" s="29">
        <f>E363/D363</f>
        <v>1.9702333333333336E-2</v>
      </c>
    </row>
    <row r="364" spans="1:6" hidden="1" x14ac:dyDescent="0.3">
      <c r="A364" s="27" t="s">
        <v>5</v>
      </c>
      <c r="B364" s="28">
        <v>0</v>
      </c>
      <c r="C364" s="28">
        <v>0</v>
      </c>
      <c r="D364" s="28">
        <v>0</v>
      </c>
      <c r="E364" s="28">
        <v>706.36</v>
      </c>
      <c r="F364" s="29"/>
    </row>
    <row r="365" spans="1:6" hidden="1" x14ac:dyDescent="0.3">
      <c r="A365" s="27" t="s">
        <v>6</v>
      </c>
      <c r="B365" s="28">
        <v>15000</v>
      </c>
      <c r="C365" s="28">
        <v>0</v>
      </c>
      <c r="D365" s="28">
        <v>15000</v>
      </c>
      <c r="E365" s="28">
        <v>0</v>
      </c>
      <c r="F365" s="29">
        <f>E365/D365</f>
        <v>0</v>
      </c>
    </row>
    <row r="366" spans="1:6" hidden="1" x14ac:dyDescent="0.3">
      <c r="A366" s="7" t="s">
        <v>107</v>
      </c>
      <c r="B366" s="8">
        <f>SUM(B362:B365)</f>
        <v>55000</v>
      </c>
      <c r="C366" s="8">
        <f>SUM(C362:C365)</f>
        <v>0</v>
      </c>
      <c r="D366" s="8">
        <f>SUM(D362:D365)</f>
        <v>55000</v>
      </c>
      <c r="E366" s="21">
        <f>SUM(E362:E365)</f>
        <v>60897.85</v>
      </c>
      <c r="F366" s="9">
        <f>E366/D366</f>
        <v>1.1072336363636364</v>
      </c>
    </row>
    <row r="367" spans="1:6" hidden="1" x14ac:dyDescent="0.3">
      <c r="A367" s="4" t="s">
        <v>7</v>
      </c>
      <c r="B367" s="5"/>
      <c r="C367" s="5"/>
      <c r="D367" s="5"/>
      <c r="E367" s="5"/>
      <c r="F367" s="6"/>
    </row>
    <row r="368" spans="1:6" hidden="1" x14ac:dyDescent="0.3">
      <c r="A368" s="27" t="s">
        <v>9</v>
      </c>
      <c r="B368" s="28">
        <v>20000</v>
      </c>
      <c r="C368" s="28">
        <v>0</v>
      </c>
      <c r="D368" s="28">
        <v>20000</v>
      </c>
      <c r="E368" s="28">
        <v>2956.72</v>
      </c>
      <c r="F368" s="29">
        <f>E368/D368</f>
        <v>0.147836</v>
      </c>
    </row>
    <row r="369" spans="1:6" hidden="1" x14ac:dyDescent="0.3">
      <c r="A369" s="7" t="s">
        <v>70</v>
      </c>
      <c r="B369" s="8">
        <f>SUM(B368)</f>
        <v>20000</v>
      </c>
      <c r="C369" s="8">
        <f>SUM(C368)</f>
        <v>0</v>
      </c>
      <c r="D369" s="8">
        <f>SUM(D368)</f>
        <v>20000</v>
      </c>
      <c r="E369" s="8">
        <f>SUM(E368)</f>
        <v>2956.72</v>
      </c>
      <c r="F369" s="9">
        <f>E369/D369</f>
        <v>0.147836</v>
      </c>
    </row>
    <row r="370" spans="1:6" hidden="1" x14ac:dyDescent="0.3">
      <c r="A370" s="10" t="s">
        <v>62</v>
      </c>
      <c r="B370" s="11">
        <f>SUM(B366+B369)</f>
        <v>75000</v>
      </c>
      <c r="C370" s="11">
        <f>SUM(C366+C369)</f>
        <v>0</v>
      </c>
      <c r="D370" s="11">
        <f>SUM(D366+D369)</f>
        <v>75000</v>
      </c>
      <c r="E370" s="11">
        <f>SUM(E366+E369)</f>
        <v>63854.57</v>
      </c>
      <c r="F370" s="12">
        <f>E370/D370</f>
        <v>0.85139426666666662</v>
      </c>
    </row>
    <row r="371" spans="1:6" hidden="1" x14ac:dyDescent="0.3">
      <c r="A371" s="35"/>
      <c r="B371" s="28"/>
      <c r="C371" s="28"/>
      <c r="D371" s="28"/>
      <c r="E371" s="28"/>
      <c r="F371" s="29"/>
    </row>
    <row r="372" spans="1:6" hidden="1" x14ac:dyDescent="0.3">
      <c r="A372" s="1" t="s">
        <v>36</v>
      </c>
      <c r="B372" s="2"/>
      <c r="C372" s="2"/>
      <c r="D372" s="2"/>
      <c r="E372" s="2"/>
      <c r="F372" s="3"/>
    </row>
    <row r="373" spans="1:6" hidden="1" x14ac:dyDescent="0.3">
      <c r="A373" s="4" t="s">
        <v>106</v>
      </c>
      <c r="B373" s="5"/>
      <c r="C373" s="5"/>
      <c r="D373" s="5"/>
      <c r="E373" s="5"/>
      <c r="F373" s="6"/>
    </row>
    <row r="374" spans="1:6" s="26" customFormat="1" hidden="1" x14ac:dyDescent="0.3">
      <c r="A374" s="23" t="s">
        <v>92</v>
      </c>
      <c r="B374" s="24">
        <v>0</v>
      </c>
      <c r="C374" s="24">
        <v>0</v>
      </c>
      <c r="D374" s="24">
        <v>0</v>
      </c>
      <c r="E374" s="24">
        <v>2967197.52</v>
      </c>
      <c r="F374" s="25"/>
    </row>
    <row r="375" spans="1:6" hidden="1" x14ac:dyDescent="0.3">
      <c r="A375" s="27" t="s">
        <v>3</v>
      </c>
      <c r="B375" s="28">
        <v>55000</v>
      </c>
      <c r="C375" s="28">
        <v>0</v>
      </c>
      <c r="D375" s="28">
        <v>55000</v>
      </c>
      <c r="E375" s="28">
        <v>4229.47</v>
      </c>
      <c r="F375" s="29">
        <f>E375/D375</f>
        <v>7.6899454545454549E-2</v>
      </c>
    </row>
    <row r="376" spans="1:6" hidden="1" x14ac:dyDescent="0.3">
      <c r="A376" s="27" t="s">
        <v>5</v>
      </c>
      <c r="B376" s="28">
        <v>0</v>
      </c>
      <c r="C376" s="28">
        <v>0</v>
      </c>
      <c r="D376" s="28">
        <v>0</v>
      </c>
      <c r="E376" s="28">
        <v>2816.28</v>
      </c>
      <c r="F376" s="29"/>
    </row>
    <row r="377" spans="1:6" hidden="1" x14ac:dyDescent="0.3">
      <c r="A377" s="27" t="s">
        <v>6</v>
      </c>
      <c r="B377" s="28">
        <v>10000</v>
      </c>
      <c r="C377" s="28">
        <v>0</v>
      </c>
      <c r="D377" s="28">
        <v>10000</v>
      </c>
      <c r="E377" s="28">
        <v>4264.7299999999996</v>
      </c>
      <c r="F377" s="29">
        <f>E377/D377</f>
        <v>0.42647299999999994</v>
      </c>
    </row>
    <row r="378" spans="1:6" hidden="1" x14ac:dyDescent="0.3">
      <c r="A378" s="7" t="s">
        <v>107</v>
      </c>
      <c r="B378" s="8">
        <f>SUM(B374:B377)</f>
        <v>65000</v>
      </c>
      <c r="C378" s="8">
        <f>SUM(C374:C377)</f>
        <v>0</v>
      </c>
      <c r="D378" s="8">
        <f>SUM(D374:D377)</f>
        <v>65000</v>
      </c>
      <c r="E378" s="8">
        <f>SUM(E374:E377)</f>
        <v>2978508</v>
      </c>
      <c r="F378" s="9">
        <f>E378/D378</f>
        <v>45.8232</v>
      </c>
    </row>
    <row r="379" spans="1:6" hidden="1" x14ac:dyDescent="0.3">
      <c r="A379" s="4" t="s">
        <v>7</v>
      </c>
      <c r="B379" s="5"/>
      <c r="C379" s="5"/>
      <c r="D379" s="5"/>
      <c r="E379" s="5"/>
      <c r="F379" s="6"/>
    </row>
    <row r="380" spans="1:6" hidden="1" x14ac:dyDescent="0.3">
      <c r="A380" s="27" t="s">
        <v>9</v>
      </c>
      <c r="B380" s="28">
        <v>35000</v>
      </c>
      <c r="C380" s="28">
        <v>0</v>
      </c>
      <c r="D380" s="28">
        <v>35000</v>
      </c>
      <c r="E380" s="28">
        <v>0</v>
      </c>
      <c r="F380" s="29">
        <f>E380/D380</f>
        <v>0</v>
      </c>
    </row>
    <row r="381" spans="1:6" hidden="1" x14ac:dyDescent="0.3">
      <c r="A381" s="7" t="s">
        <v>70</v>
      </c>
      <c r="B381" s="8">
        <f>SUM(B380)</f>
        <v>35000</v>
      </c>
      <c r="C381" s="8">
        <f>SUM(C380)</f>
        <v>0</v>
      </c>
      <c r="D381" s="8">
        <f>SUM(D380)</f>
        <v>35000</v>
      </c>
      <c r="E381" s="8">
        <f>SUM(E380)</f>
        <v>0</v>
      </c>
      <c r="F381" s="9">
        <f>E381/D381</f>
        <v>0</v>
      </c>
    </row>
    <row r="382" spans="1:6" hidden="1" x14ac:dyDescent="0.3">
      <c r="A382" s="10" t="s">
        <v>63</v>
      </c>
      <c r="B382" s="11">
        <f>SUM(B378+B381)</f>
        <v>100000</v>
      </c>
      <c r="C382" s="11">
        <f>SUM(C378+C381)</f>
        <v>0</v>
      </c>
      <c r="D382" s="11">
        <f>SUM(D378+D381)</f>
        <v>100000</v>
      </c>
      <c r="E382" s="11">
        <f>SUM(E378+E381)</f>
        <v>2978508</v>
      </c>
      <c r="F382" s="12">
        <f>E382/D382</f>
        <v>29.785080000000001</v>
      </c>
    </row>
    <row r="383" spans="1:6" hidden="1" x14ac:dyDescent="0.3">
      <c r="A383" s="35"/>
      <c r="B383" s="28"/>
      <c r="C383" s="28"/>
      <c r="D383" s="28"/>
      <c r="E383" s="28"/>
      <c r="F383" s="29"/>
    </row>
    <row r="384" spans="1:6" hidden="1" x14ac:dyDescent="0.3">
      <c r="A384" s="1" t="s">
        <v>37</v>
      </c>
      <c r="B384" s="2"/>
      <c r="C384" s="2"/>
      <c r="D384" s="2"/>
      <c r="E384" s="2"/>
      <c r="F384" s="3"/>
    </row>
    <row r="385" spans="1:6" hidden="1" x14ac:dyDescent="0.3">
      <c r="A385" s="4" t="s">
        <v>106</v>
      </c>
      <c r="B385" s="5"/>
      <c r="C385" s="5"/>
      <c r="D385" s="5"/>
      <c r="E385" s="5"/>
      <c r="F385" s="6"/>
    </row>
    <row r="386" spans="1:6" s="26" customFormat="1" hidden="1" x14ac:dyDescent="0.3">
      <c r="A386" s="23" t="s">
        <v>92</v>
      </c>
      <c r="B386" s="24">
        <v>0</v>
      </c>
      <c r="C386" s="24">
        <v>0</v>
      </c>
      <c r="D386" s="24">
        <v>0</v>
      </c>
      <c r="E386" s="24">
        <v>448438.04</v>
      </c>
      <c r="F386" s="25"/>
    </row>
    <row r="387" spans="1:6" hidden="1" x14ac:dyDescent="0.3">
      <c r="A387" s="27" t="s">
        <v>3</v>
      </c>
      <c r="B387" s="28">
        <v>32198.44</v>
      </c>
      <c r="C387" s="28">
        <v>0</v>
      </c>
      <c r="D387" s="28">
        <v>32198.44</v>
      </c>
      <c r="E387" s="28">
        <v>815.3</v>
      </c>
      <c r="F387" s="29">
        <f>E387/D387</f>
        <v>2.5321102513041004E-2</v>
      </c>
    </row>
    <row r="388" spans="1:6" hidden="1" x14ac:dyDescent="0.3">
      <c r="A388" s="27" t="s">
        <v>5</v>
      </c>
      <c r="B388" s="28">
        <v>0</v>
      </c>
      <c r="C388" s="28">
        <v>0</v>
      </c>
      <c r="D388" s="28">
        <v>0</v>
      </c>
      <c r="E388" s="28">
        <v>0</v>
      </c>
      <c r="F388" s="29"/>
    </row>
    <row r="389" spans="1:6" hidden="1" x14ac:dyDescent="0.3">
      <c r="A389" s="27" t="s">
        <v>6</v>
      </c>
      <c r="B389" s="28">
        <v>3000</v>
      </c>
      <c r="C389" s="28">
        <v>0</v>
      </c>
      <c r="D389" s="28">
        <v>3000</v>
      </c>
      <c r="E389" s="28">
        <v>19088.53</v>
      </c>
      <c r="F389" s="29">
        <f>E389/D389</f>
        <v>6.3628433333333332</v>
      </c>
    </row>
    <row r="390" spans="1:6" hidden="1" x14ac:dyDescent="0.3">
      <c r="A390" s="7" t="s">
        <v>107</v>
      </c>
      <c r="B390" s="8">
        <f>SUM(B386:B389)</f>
        <v>35198.44</v>
      </c>
      <c r="C390" s="8">
        <f>SUM(C386:C389)</f>
        <v>0</v>
      </c>
      <c r="D390" s="8">
        <f>SUM(D386:D389)</f>
        <v>35198.44</v>
      </c>
      <c r="E390" s="8">
        <f>SUM(E386:E389)</f>
        <v>468341.87</v>
      </c>
      <c r="F390" s="9">
        <f>E390/D390</f>
        <v>13.305756448297139</v>
      </c>
    </row>
    <row r="391" spans="1:6" hidden="1" x14ac:dyDescent="0.3">
      <c r="A391" s="4" t="s">
        <v>7</v>
      </c>
      <c r="B391" s="5"/>
      <c r="C391" s="5"/>
      <c r="D391" s="5"/>
      <c r="E391" s="5"/>
      <c r="F391" s="6"/>
    </row>
    <row r="392" spans="1:6" hidden="1" x14ac:dyDescent="0.3">
      <c r="A392" s="27" t="s">
        <v>9</v>
      </c>
      <c r="B392" s="28">
        <v>10000</v>
      </c>
      <c r="C392" s="28">
        <v>0</v>
      </c>
      <c r="D392" s="28">
        <v>10000</v>
      </c>
      <c r="E392" s="28">
        <v>0</v>
      </c>
      <c r="F392" s="29">
        <f>E392/D392</f>
        <v>0</v>
      </c>
    </row>
    <row r="393" spans="1:6" hidden="1" x14ac:dyDescent="0.3">
      <c r="A393" s="7" t="s">
        <v>70</v>
      </c>
      <c r="B393" s="8">
        <f>SUM(B392)</f>
        <v>10000</v>
      </c>
      <c r="C393" s="8">
        <f>SUM(C392)</f>
        <v>0</v>
      </c>
      <c r="D393" s="8">
        <f>SUM(D392)</f>
        <v>10000</v>
      </c>
      <c r="E393" s="8">
        <f>SUM(E392)</f>
        <v>0</v>
      </c>
      <c r="F393" s="9">
        <f>E393/D393</f>
        <v>0</v>
      </c>
    </row>
    <row r="394" spans="1:6" hidden="1" x14ac:dyDescent="0.3">
      <c r="A394" s="10" t="s">
        <v>64</v>
      </c>
      <c r="B394" s="11">
        <f>SUM(B390+B393)</f>
        <v>45198.44</v>
      </c>
      <c r="C394" s="11">
        <f>SUM(C390+C393)</f>
        <v>0</v>
      </c>
      <c r="D394" s="11">
        <f>SUM(D390+D393)</f>
        <v>45198.44</v>
      </c>
      <c r="E394" s="11">
        <f>SUM(E390+E393)</f>
        <v>468341.87</v>
      </c>
      <c r="F394" s="12">
        <f>E394/D394</f>
        <v>10.361903419675546</v>
      </c>
    </row>
    <row r="395" spans="1:6" hidden="1" x14ac:dyDescent="0.3">
      <c r="A395" s="35"/>
      <c r="B395" s="28"/>
      <c r="C395" s="28"/>
      <c r="D395" s="28"/>
      <c r="E395" s="28"/>
      <c r="F395" s="29"/>
    </row>
    <row r="396" spans="1:6" x14ac:dyDescent="0.3">
      <c r="A396" s="1" t="s">
        <v>38</v>
      </c>
      <c r="B396" s="2"/>
      <c r="C396" s="2"/>
      <c r="D396" s="2"/>
      <c r="E396" s="2"/>
      <c r="F396" s="3"/>
    </row>
    <row r="397" spans="1:6" x14ac:dyDescent="0.3">
      <c r="A397" s="4" t="s">
        <v>106</v>
      </c>
      <c r="B397" s="5"/>
      <c r="C397" s="5"/>
      <c r="D397" s="5"/>
      <c r="E397" s="5"/>
      <c r="F397" s="6"/>
    </row>
    <row r="398" spans="1:6" s="26" customFormat="1" x14ac:dyDescent="0.3">
      <c r="A398" s="23" t="s">
        <v>92</v>
      </c>
      <c r="B398" s="24">
        <v>0</v>
      </c>
      <c r="C398" s="24">
        <v>0</v>
      </c>
      <c r="D398" s="24">
        <v>0</v>
      </c>
      <c r="E398" s="24">
        <v>3365707.37</v>
      </c>
      <c r="F398" s="25"/>
    </row>
    <row r="399" spans="1:6" x14ac:dyDescent="0.3">
      <c r="A399" s="27" t="s">
        <v>3</v>
      </c>
      <c r="B399" s="28">
        <v>45000</v>
      </c>
      <c r="C399" s="28">
        <v>0</v>
      </c>
      <c r="D399" s="28">
        <v>45000</v>
      </c>
      <c r="E399" s="28">
        <v>9261.9</v>
      </c>
      <c r="F399" s="29">
        <f>E399/D399</f>
        <v>0.20582</v>
      </c>
    </row>
    <row r="400" spans="1:6" x14ac:dyDescent="0.3">
      <c r="A400" s="27" t="s">
        <v>6</v>
      </c>
      <c r="B400" s="28">
        <v>18000</v>
      </c>
      <c r="C400" s="28">
        <v>0</v>
      </c>
      <c r="D400" s="28">
        <v>18000</v>
      </c>
      <c r="E400" s="28">
        <v>622.48</v>
      </c>
      <c r="F400" s="29">
        <f>E400/D400</f>
        <v>3.4582222222222223E-2</v>
      </c>
    </row>
    <row r="401" spans="1:6" x14ac:dyDescent="0.3">
      <c r="A401" s="7" t="s">
        <v>107</v>
      </c>
      <c r="B401" s="8">
        <f>SUM(B398:B400)</f>
        <v>63000</v>
      </c>
      <c r="C401" s="8">
        <f>SUM(C398:C400)</f>
        <v>0</v>
      </c>
      <c r="D401" s="8">
        <f>SUM(D398:D400)</f>
        <v>63000</v>
      </c>
      <c r="E401" s="8">
        <f>SUM(E398:E400)</f>
        <v>3375591.75</v>
      </c>
      <c r="F401" s="9">
        <f>E401/D401</f>
        <v>53.580821428571426</v>
      </c>
    </row>
    <row r="402" spans="1:6" x14ac:dyDescent="0.3">
      <c r="A402" s="4" t="s">
        <v>7</v>
      </c>
      <c r="B402" s="5"/>
      <c r="C402" s="5"/>
      <c r="D402" s="5"/>
      <c r="E402" s="5"/>
      <c r="F402" s="6"/>
    </row>
    <row r="403" spans="1:6" x14ac:dyDescent="0.3">
      <c r="A403" s="27" t="s">
        <v>9</v>
      </c>
      <c r="B403" s="28">
        <v>48000</v>
      </c>
      <c r="C403" s="28">
        <v>0</v>
      </c>
      <c r="D403" s="28">
        <v>48000</v>
      </c>
      <c r="E403" s="28">
        <v>6206.96</v>
      </c>
      <c r="F403" s="29">
        <f>E403/D403</f>
        <v>0.12931166666666666</v>
      </c>
    </row>
    <row r="404" spans="1:6" x14ac:dyDescent="0.3">
      <c r="A404" s="7" t="s">
        <v>70</v>
      </c>
      <c r="B404" s="8">
        <f>SUM(B403)</f>
        <v>48000</v>
      </c>
      <c r="C404" s="8">
        <f>SUM(C403)</f>
        <v>0</v>
      </c>
      <c r="D404" s="8">
        <f>SUM(D403)</f>
        <v>48000</v>
      </c>
      <c r="E404" s="8">
        <f>SUM(E403)</f>
        <v>6206.96</v>
      </c>
      <c r="F404" s="9">
        <f>E404/D404</f>
        <v>0.12931166666666666</v>
      </c>
    </row>
    <row r="405" spans="1:6" x14ac:dyDescent="0.3">
      <c r="A405" s="10" t="s">
        <v>65</v>
      </c>
      <c r="B405" s="11">
        <f>SUM(B401+B404)</f>
        <v>111000</v>
      </c>
      <c r="C405" s="11">
        <f>SUM(C401+C404)</f>
        <v>0</v>
      </c>
      <c r="D405" s="11">
        <f>SUM(D401+D404)</f>
        <v>111000</v>
      </c>
      <c r="E405" s="11">
        <f>SUM(E401+E404)</f>
        <v>3381798.71</v>
      </c>
      <c r="F405" s="12">
        <f>E405/D405</f>
        <v>30.466655045045044</v>
      </c>
    </row>
    <row r="406" spans="1:6" x14ac:dyDescent="0.3">
      <c r="A406" s="35"/>
      <c r="B406" s="28"/>
      <c r="C406" s="28"/>
      <c r="D406" s="28"/>
      <c r="E406" s="28"/>
      <c r="F406" s="29"/>
    </row>
    <row r="407" spans="1:6" x14ac:dyDescent="0.3">
      <c r="A407" s="1" t="s">
        <v>39</v>
      </c>
      <c r="B407" s="2"/>
      <c r="C407" s="2"/>
      <c r="D407" s="2"/>
      <c r="E407" s="2"/>
      <c r="F407" s="3"/>
    </row>
    <row r="408" spans="1:6" x14ac:dyDescent="0.3">
      <c r="A408" s="4" t="s">
        <v>106</v>
      </c>
      <c r="B408" s="5"/>
      <c r="C408" s="5"/>
      <c r="D408" s="5"/>
      <c r="E408" s="5"/>
      <c r="F408" s="6"/>
    </row>
    <row r="409" spans="1:6" s="26" customFormat="1" x14ac:dyDescent="0.3">
      <c r="A409" s="23" t="s">
        <v>92</v>
      </c>
      <c r="B409" s="24">
        <v>0</v>
      </c>
      <c r="C409" s="24">
        <v>0</v>
      </c>
      <c r="D409" s="24">
        <v>0</v>
      </c>
      <c r="E409" s="24">
        <v>212686.24</v>
      </c>
      <c r="F409" s="25"/>
    </row>
    <row r="410" spans="1:6" ht="15" hidden="1" customHeight="1" x14ac:dyDescent="0.3">
      <c r="A410" s="27" t="s">
        <v>16</v>
      </c>
      <c r="B410" s="28">
        <v>0</v>
      </c>
      <c r="C410" s="28">
        <v>0</v>
      </c>
      <c r="D410" s="28">
        <v>0</v>
      </c>
      <c r="E410" s="28">
        <v>0</v>
      </c>
      <c r="F410" s="29"/>
    </row>
    <row r="411" spans="1:6" x14ac:dyDescent="0.3">
      <c r="A411" s="27" t="s">
        <v>6</v>
      </c>
      <c r="B411" s="28">
        <v>0</v>
      </c>
      <c r="C411" s="28">
        <v>0</v>
      </c>
      <c r="D411" s="28">
        <v>0</v>
      </c>
      <c r="E411" s="28">
        <v>219.39</v>
      </c>
      <c r="F411" s="29"/>
    </row>
    <row r="412" spans="1:6" x14ac:dyDescent="0.3">
      <c r="A412" s="7" t="s">
        <v>107</v>
      </c>
      <c r="B412" s="8">
        <f>SUM(B409:B411)</f>
        <v>0</v>
      </c>
      <c r="C412" s="8">
        <f>SUM(C409:C411)</f>
        <v>0</v>
      </c>
      <c r="D412" s="8">
        <f>SUM(D409:D411)</f>
        <v>0</v>
      </c>
      <c r="E412" s="8">
        <f>SUM(E409:E411)</f>
        <v>212905.63</v>
      </c>
      <c r="F412" s="9"/>
    </row>
    <row r="413" spans="1:6" x14ac:dyDescent="0.3">
      <c r="A413" s="4" t="s">
        <v>7</v>
      </c>
      <c r="B413" s="5"/>
      <c r="C413" s="5"/>
      <c r="D413" s="5"/>
      <c r="E413" s="5"/>
      <c r="F413" s="6"/>
    </row>
    <row r="414" spans="1:6" x14ac:dyDescent="0.3">
      <c r="A414" s="27" t="s">
        <v>9</v>
      </c>
      <c r="B414" s="28">
        <v>0</v>
      </c>
      <c r="C414" s="28">
        <v>0</v>
      </c>
      <c r="D414" s="28">
        <v>0</v>
      </c>
      <c r="E414" s="28">
        <v>26947.23</v>
      </c>
      <c r="F414" s="29"/>
    </row>
    <row r="415" spans="1:6" x14ac:dyDescent="0.3">
      <c r="A415" s="7" t="s">
        <v>70</v>
      </c>
      <c r="B415" s="8">
        <f>SUM(B414)</f>
        <v>0</v>
      </c>
      <c r="C415" s="8">
        <f>SUM(C414)</f>
        <v>0</v>
      </c>
      <c r="D415" s="8">
        <f>SUM(D414)</f>
        <v>0</v>
      </c>
      <c r="E415" s="8">
        <f>SUM(E414)</f>
        <v>26947.23</v>
      </c>
      <c r="F415" s="9"/>
    </row>
    <row r="416" spans="1:6" x14ac:dyDescent="0.3">
      <c r="A416" s="10" t="s">
        <v>66</v>
      </c>
      <c r="B416" s="11">
        <f>SUM(B412+B415)</f>
        <v>0</v>
      </c>
      <c r="C416" s="11">
        <f>SUM(C412+C415)</f>
        <v>0</v>
      </c>
      <c r="D416" s="11">
        <f>SUM(D412+D415)</f>
        <v>0</v>
      </c>
      <c r="E416" s="11">
        <f>SUM(E412+E415)</f>
        <v>239852.86000000002</v>
      </c>
      <c r="F416" s="12"/>
    </row>
    <row r="417" spans="1:6" x14ac:dyDescent="0.3">
      <c r="A417" s="35"/>
      <c r="B417" s="28"/>
      <c r="C417" s="28"/>
      <c r="D417" s="28"/>
      <c r="E417" s="28"/>
      <c r="F417" s="29"/>
    </row>
    <row r="418" spans="1:6" x14ac:dyDescent="0.3">
      <c r="A418" s="1" t="s">
        <v>40</v>
      </c>
      <c r="B418" s="2"/>
      <c r="C418" s="2"/>
      <c r="D418" s="2"/>
      <c r="E418" s="2"/>
      <c r="F418" s="3"/>
    </row>
    <row r="419" spans="1:6" x14ac:dyDescent="0.3">
      <c r="A419" s="4" t="s">
        <v>106</v>
      </c>
      <c r="B419" s="5"/>
      <c r="C419" s="5"/>
      <c r="D419" s="5"/>
      <c r="E419" s="5"/>
      <c r="F419" s="6"/>
    </row>
    <row r="420" spans="1:6" x14ac:dyDescent="0.3">
      <c r="A420" s="27" t="s">
        <v>3</v>
      </c>
      <c r="B420" s="28">
        <v>9000</v>
      </c>
      <c r="C420" s="28">
        <v>0</v>
      </c>
      <c r="D420" s="28">
        <v>9000</v>
      </c>
      <c r="E420" s="28">
        <v>0</v>
      </c>
      <c r="F420" s="29">
        <f>E420/D420</f>
        <v>0</v>
      </c>
    </row>
    <row r="421" spans="1:6" hidden="1" x14ac:dyDescent="0.3">
      <c r="A421" s="27" t="s">
        <v>5</v>
      </c>
      <c r="B421" s="28">
        <v>0</v>
      </c>
      <c r="C421" s="28">
        <v>0</v>
      </c>
      <c r="D421" s="28">
        <v>0</v>
      </c>
      <c r="E421" s="28">
        <v>0</v>
      </c>
      <c r="F421" s="29"/>
    </row>
    <row r="422" spans="1:6" x14ac:dyDescent="0.3">
      <c r="A422" s="7" t="s">
        <v>107</v>
      </c>
      <c r="B422" s="8">
        <f>SUM(B420:B421)</f>
        <v>9000</v>
      </c>
      <c r="C422" s="8">
        <f>SUM(C420:C421)</f>
        <v>0</v>
      </c>
      <c r="D422" s="8">
        <f>SUM(D420:D421)</f>
        <v>9000</v>
      </c>
      <c r="E422" s="8">
        <f>SUM(E420:E421)</f>
        <v>0</v>
      </c>
      <c r="F422" s="9">
        <f>E422/D422</f>
        <v>0</v>
      </c>
    </row>
    <row r="423" spans="1:6" x14ac:dyDescent="0.3">
      <c r="A423" s="10" t="s">
        <v>67</v>
      </c>
      <c r="B423" s="11">
        <f>SUM(B422)</f>
        <v>9000</v>
      </c>
      <c r="C423" s="11">
        <f>SUM(C422)</f>
        <v>0</v>
      </c>
      <c r="D423" s="11">
        <f>SUM(D422)</f>
        <v>9000</v>
      </c>
      <c r="E423" s="11">
        <f>SUM(E422)</f>
        <v>0</v>
      </c>
      <c r="F423" s="12">
        <f>E423/D423</f>
        <v>0</v>
      </c>
    </row>
    <row r="424" spans="1:6" x14ac:dyDescent="0.3">
      <c r="A424" s="35"/>
      <c r="B424" s="28"/>
      <c r="C424" s="28"/>
      <c r="D424" s="28"/>
      <c r="E424" s="28"/>
      <c r="F424" s="29"/>
    </row>
    <row r="425" spans="1:6" x14ac:dyDescent="0.3">
      <c r="A425" s="1" t="s">
        <v>41</v>
      </c>
      <c r="B425" s="2"/>
      <c r="C425" s="2"/>
      <c r="D425" s="2"/>
      <c r="E425" s="2"/>
      <c r="F425" s="3"/>
    </row>
    <row r="426" spans="1:6" x14ac:dyDescent="0.3">
      <c r="A426" s="4" t="s">
        <v>106</v>
      </c>
      <c r="B426" s="5"/>
      <c r="C426" s="5"/>
      <c r="D426" s="5"/>
      <c r="E426" s="5"/>
      <c r="F426" s="6"/>
    </row>
    <row r="427" spans="1:6" s="26" customFormat="1" x14ac:dyDescent="0.3">
      <c r="A427" s="23" t="s">
        <v>92</v>
      </c>
      <c r="B427" s="24">
        <v>75000</v>
      </c>
      <c r="C427" s="24">
        <v>0</v>
      </c>
      <c r="D427" s="24">
        <v>75000</v>
      </c>
      <c r="E427" s="24">
        <v>1698422.93</v>
      </c>
      <c r="F427" s="25">
        <f>E427/D427</f>
        <v>22.645639066666664</v>
      </c>
    </row>
    <row r="428" spans="1:6" x14ac:dyDescent="0.3">
      <c r="A428" s="27" t="s">
        <v>3</v>
      </c>
      <c r="B428" s="28">
        <v>138149.35</v>
      </c>
      <c r="C428" s="28">
        <v>0</v>
      </c>
      <c r="D428" s="28">
        <v>138149.35</v>
      </c>
      <c r="E428" s="28">
        <v>1740.88</v>
      </c>
      <c r="F428" s="29">
        <f>E428/D428</f>
        <v>1.2601434606822254E-2</v>
      </c>
    </row>
    <row r="429" spans="1:6" ht="13.95" customHeight="1" x14ac:dyDescent="0.3">
      <c r="A429" s="27" t="s">
        <v>16</v>
      </c>
      <c r="B429" s="28">
        <v>13000</v>
      </c>
      <c r="C429" s="28">
        <v>0</v>
      </c>
      <c r="D429" s="28">
        <v>13000</v>
      </c>
      <c r="E429" s="28">
        <v>672.16</v>
      </c>
      <c r="F429" s="29">
        <f>E429/D429</f>
        <v>5.1704615384615384E-2</v>
      </c>
    </row>
    <row r="430" spans="1:6" ht="13.95" customHeight="1" x14ac:dyDescent="0.3">
      <c r="A430" s="27" t="s">
        <v>5</v>
      </c>
      <c r="B430" s="28">
        <v>0</v>
      </c>
      <c r="C430" s="28">
        <v>0</v>
      </c>
      <c r="D430" s="28">
        <v>0</v>
      </c>
      <c r="E430" s="28">
        <v>545.35</v>
      </c>
      <c r="F430" s="29"/>
    </row>
    <row r="431" spans="1:6" ht="13.95" customHeight="1" x14ac:dyDescent="0.3">
      <c r="A431" s="27" t="s">
        <v>6</v>
      </c>
      <c r="B431" s="28">
        <v>15000</v>
      </c>
      <c r="C431" s="28">
        <v>0</v>
      </c>
      <c r="D431" s="28">
        <v>15000</v>
      </c>
      <c r="E431" s="28">
        <v>0</v>
      </c>
      <c r="F431" s="29">
        <f>E431/D431</f>
        <v>0</v>
      </c>
    </row>
    <row r="432" spans="1:6" x14ac:dyDescent="0.3">
      <c r="A432" s="7" t="s">
        <v>107</v>
      </c>
      <c r="B432" s="8">
        <f>SUM(B427:B431)</f>
        <v>241149.35</v>
      </c>
      <c r="C432" s="8">
        <f>SUM(C427:C431)</f>
        <v>0</v>
      </c>
      <c r="D432" s="8">
        <f>SUM(D427:D431)</f>
        <v>241149.35</v>
      </c>
      <c r="E432" s="30">
        <f>SUM(E427:E431)</f>
        <v>1701381.3199999998</v>
      </c>
      <c r="F432" s="9">
        <f>E432/D432</f>
        <v>7.0553012894291429</v>
      </c>
    </row>
    <row r="433" spans="1:6" x14ac:dyDescent="0.3">
      <c r="A433" s="4" t="s">
        <v>7</v>
      </c>
      <c r="B433" s="5"/>
      <c r="C433" s="5"/>
      <c r="D433" s="5"/>
      <c r="E433" s="5"/>
      <c r="F433" s="6"/>
    </row>
    <row r="434" spans="1:6" x14ac:dyDescent="0.3">
      <c r="A434" s="27" t="s">
        <v>9</v>
      </c>
      <c r="B434" s="28">
        <v>30000</v>
      </c>
      <c r="C434" s="28">
        <v>0</v>
      </c>
      <c r="D434" s="28">
        <v>30000</v>
      </c>
      <c r="E434" s="28">
        <v>11109.51</v>
      </c>
      <c r="F434" s="29">
        <f>E434/D434</f>
        <v>0.37031700000000001</v>
      </c>
    </row>
    <row r="435" spans="1:6" x14ac:dyDescent="0.3">
      <c r="A435" s="7" t="s">
        <v>70</v>
      </c>
      <c r="B435" s="8">
        <f>SUM(B434)</f>
        <v>30000</v>
      </c>
      <c r="C435" s="8">
        <f>SUM(C434)</f>
        <v>0</v>
      </c>
      <c r="D435" s="8">
        <f>SUM(D434)</f>
        <v>30000</v>
      </c>
      <c r="E435" s="8">
        <f>SUM(E434)</f>
        <v>11109.51</v>
      </c>
      <c r="F435" s="9">
        <f>E435/D435</f>
        <v>0.37031700000000001</v>
      </c>
    </row>
    <row r="436" spans="1:6" x14ac:dyDescent="0.3">
      <c r="A436" s="10" t="s">
        <v>68</v>
      </c>
      <c r="B436" s="11">
        <f>SUM(B432+B435)</f>
        <v>271149.34999999998</v>
      </c>
      <c r="C436" s="11">
        <f>SUM(C432+C435)</f>
        <v>0</v>
      </c>
      <c r="D436" s="11">
        <f>SUM(D432+D435)</f>
        <v>271149.34999999998</v>
      </c>
      <c r="E436" s="11">
        <f>SUM(E432+E435)</f>
        <v>1712490.8299999998</v>
      </c>
      <c r="F436" s="12">
        <f>E436/D436</f>
        <v>6.3156737421646039</v>
      </c>
    </row>
    <row r="437" spans="1:6" x14ac:dyDescent="0.3">
      <c r="A437" s="35"/>
      <c r="B437" s="28"/>
      <c r="C437" s="28"/>
      <c r="D437" s="28"/>
      <c r="E437" s="28"/>
      <c r="F437" s="29"/>
    </row>
    <row r="438" spans="1:6" x14ac:dyDescent="0.3">
      <c r="A438" s="1" t="s">
        <v>109</v>
      </c>
      <c r="B438" s="2"/>
      <c r="C438" s="2"/>
      <c r="D438" s="2"/>
      <c r="E438" s="2"/>
      <c r="F438" s="3"/>
    </row>
    <row r="439" spans="1:6" x14ac:dyDescent="0.3">
      <c r="A439" s="4" t="s">
        <v>11</v>
      </c>
      <c r="B439" s="5"/>
      <c r="C439" s="5"/>
      <c r="D439" s="5"/>
      <c r="E439" s="5"/>
      <c r="F439" s="6"/>
    </row>
    <row r="440" spans="1:6" x14ac:dyDescent="0.3">
      <c r="A440" s="27" t="s">
        <v>104</v>
      </c>
      <c r="B440" s="28">
        <v>22122908.899999999</v>
      </c>
      <c r="C440" s="28">
        <v>3747062.4000000022</v>
      </c>
      <c r="D440" s="28">
        <v>25869971.300000001</v>
      </c>
      <c r="E440" s="28">
        <v>0</v>
      </c>
      <c r="F440" s="29">
        <f>E440/D440</f>
        <v>0</v>
      </c>
    </row>
    <row r="441" spans="1:6" x14ac:dyDescent="0.3">
      <c r="A441" s="7" t="s">
        <v>71</v>
      </c>
      <c r="B441" s="8">
        <f t="shared" ref="B441:E442" si="7">SUM(B440)</f>
        <v>22122908.899999999</v>
      </c>
      <c r="C441" s="8">
        <f t="shared" si="7"/>
        <v>3747062.4000000022</v>
      </c>
      <c r="D441" s="8">
        <f t="shared" si="7"/>
        <v>25869971.300000001</v>
      </c>
      <c r="E441" s="8">
        <f t="shared" si="7"/>
        <v>0</v>
      </c>
      <c r="F441" s="9">
        <f>E441/D441</f>
        <v>0</v>
      </c>
    </row>
    <row r="442" spans="1:6" x14ac:dyDescent="0.3">
      <c r="A442" s="10" t="s">
        <v>110</v>
      </c>
      <c r="B442" s="11">
        <f t="shared" si="7"/>
        <v>22122908.899999999</v>
      </c>
      <c r="C442" s="11">
        <f t="shared" si="7"/>
        <v>3747062.4000000022</v>
      </c>
      <c r="D442" s="11">
        <f t="shared" si="7"/>
        <v>25869971.300000001</v>
      </c>
      <c r="E442" s="11">
        <f t="shared" si="7"/>
        <v>0</v>
      </c>
      <c r="F442" s="12">
        <f>E442/D442</f>
        <v>0</v>
      </c>
    </row>
    <row r="443" spans="1:6" ht="15" thickBot="1" x14ac:dyDescent="0.35">
      <c r="A443" s="41"/>
      <c r="B443" s="36"/>
      <c r="C443" s="36"/>
      <c r="D443" s="36"/>
      <c r="E443" s="36"/>
      <c r="F443" s="37"/>
    </row>
    <row r="444" spans="1:6" s="46" customFormat="1" ht="16.2" thickBot="1" x14ac:dyDescent="0.35">
      <c r="A444" s="42" t="s">
        <v>42</v>
      </c>
      <c r="B444" s="43">
        <f>SUM(B14+B31+B42+B54+B67+B79+B94+B110+B123+B136+B179+B194+B205+B225+B231+B237+B270+B276+B288+B303+B313+B322+B331+B344+B358+B370+B382+B394+B405+B416+B423+B436+B442)</f>
        <v>383177030.38</v>
      </c>
      <c r="C444" s="44">
        <f>SUM(C14+C31+C42+C54+C67+C79+C94+C110+C123+C136+C179+C194+C205+C225+C231+C237+C270+C276+C288+C303+C313+C322+C331+C344+C358+C370+C382+C394+C405+C416+C423+C436+C442)</f>
        <v>3794930.2300000023</v>
      </c>
      <c r="D444" s="43">
        <f>SUM(D14+D31+D42+D54+D67+D79+D94+D110+D123+D136+D179+D194+D205+D225+D231+D237+D270+D276+D288+D303+D313+D322+D331+D344+D358+D370+D382+D394+D405+D416+D423+D436+D442)</f>
        <v>386971960.61000007</v>
      </c>
      <c r="E444" s="44">
        <f>SUM(E14+E31+E42+E54+E67+E79+E94+E110+E123+E136+E179+E194+E205+E225+E231+E237+E270+E276+E288+E303+E313+E322+E331+E344+E358+E370+E382+E394+E405+E416+E423+E436+E442)</f>
        <v>352796872.01999992</v>
      </c>
      <c r="F444" s="45">
        <f>E444/D444</f>
        <v>0.91168587890417552</v>
      </c>
    </row>
    <row r="446" spans="1:6" x14ac:dyDescent="0.3">
      <c r="B446" s="47"/>
      <c r="C446" s="47"/>
      <c r="D446" s="47"/>
      <c r="E446" s="47"/>
      <c r="F446" s="47"/>
    </row>
    <row r="447" spans="1:6" x14ac:dyDescent="0.3">
      <c r="B447" s="47"/>
      <c r="C447" s="47"/>
      <c r="D447" s="47"/>
      <c r="E447" s="47"/>
      <c r="F447" s="47"/>
    </row>
  </sheetData>
  <mergeCells count="1">
    <mergeCell ref="A1:F1"/>
  </mergeCells>
  <printOptions horizontalCentered="1"/>
  <pageMargins left="0.43307086614173229" right="0.15748031496062992" top="0.74803149606299213" bottom="0.74803149606299213" header="0.31496062992125984" footer="0.31496062992125984"/>
  <pageSetup paperSize="9" scale="51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liq ingresos 2021</vt:lpstr>
      <vt:lpstr>'liq ingresos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2019-06-11T09:21:55Z</dcterms:created>
  <dcterms:modified xsi:type="dcterms:W3CDTF">2022-10-24T16:28:47Z</dcterms:modified>
</cp:coreProperties>
</file>