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AS\"/>
    </mc:Choice>
  </mc:AlternateContent>
  <xr:revisionPtr revIDLastSave="0" documentId="13_ncr:1_{FCBFF914-1D7A-4723-986A-C7D331371E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S Funcionario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5" l="1"/>
  <c r="L54" i="5" s="1"/>
  <c r="F54" i="5"/>
  <c r="V53" i="5"/>
  <c r="N53" i="5"/>
  <c r="L53" i="5" s="1"/>
  <c r="F53" i="5"/>
  <c r="H53" i="5" s="1"/>
  <c r="B53" i="5"/>
  <c r="D53" i="5" s="1"/>
  <c r="D54" i="5" s="1"/>
  <c r="N52" i="5"/>
  <c r="L52" i="5" s="1"/>
  <c r="F52" i="5"/>
  <c r="N51" i="5"/>
  <c r="L51" i="5" s="1"/>
  <c r="F51" i="5"/>
  <c r="H51" i="5" s="1"/>
  <c r="J51" i="5" s="1"/>
  <c r="N50" i="5"/>
  <c r="L50" i="5" s="1"/>
  <c r="F50" i="5"/>
  <c r="H50" i="5" s="1"/>
  <c r="J50" i="5" s="1"/>
  <c r="N49" i="5"/>
  <c r="L49" i="5" s="1"/>
  <c r="F49" i="5"/>
  <c r="H49" i="5" s="1"/>
  <c r="N48" i="5"/>
  <c r="L48" i="5" s="1"/>
  <c r="F48" i="5"/>
  <c r="N47" i="5"/>
  <c r="L47" i="5" s="1"/>
  <c r="F47" i="5"/>
  <c r="N46" i="5"/>
  <c r="L46" i="5" s="1"/>
  <c r="F46" i="5"/>
  <c r="H46" i="5" s="1"/>
  <c r="J46" i="5" s="1"/>
  <c r="B46" i="5"/>
  <c r="B47" i="5" s="1"/>
  <c r="B48" i="5" s="1"/>
  <c r="B49" i="5" s="1"/>
  <c r="B50" i="5" s="1"/>
  <c r="B51" i="5" s="1"/>
  <c r="B52" i="5" s="1"/>
  <c r="N45" i="5"/>
  <c r="L45" i="5" s="1"/>
  <c r="F45" i="5"/>
  <c r="H45" i="5" s="1"/>
  <c r="J45" i="5" s="1"/>
  <c r="N44" i="5"/>
  <c r="L44" i="5" s="1"/>
  <c r="F44" i="5"/>
  <c r="H44" i="5" s="1"/>
  <c r="N43" i="5"/>
  <c r="L43" i="5" s="1"/>
  <c r="F43" i="5"/>
  <c r="N42" i="5"/>
  <c r="L42" i="5" s="1"/>
  <c r="F42" i="5"/>
  <c r="H42" i="5" s="1"/>
  <c r="J42" i="5" s="1"/>
  <c r="N41" i="5"/>
  <c r="L41" i="5" s="1"/>
  <c r="F41" i="5"/>
  <c r="H41" i="5" s="1"/>
  <c r="J41" i="5" s="1"/>
  <c r="B41" i="5"/>
  <c r="B42" i="5" s="1"/>
  <c r="B43" i="5" s="1"/>
  <c r="B44" i="5" s="1"/>
  <c r="B45" i="5" s="1"/>
  <c r="N40" i="5"/>
  <c r="L40" i="5" s="1"/>
  <c r="F40" i="5"/>
  <c r="N39" i="5"/>
  <c r="L39" i="5" s="1"/>
  <c r="F39" i="5"/>
  <c r="H39" i="5" s="1"/>
  <c r="N38" i="5"/>
  <c r="L38" i="5" s="1"/>
  <c r="F38" i="5"/>
  <c r="N37" i="5"/>
  <c r="L37" i="5" s="1"/>
  <c r="F37" i="5"/>
  <c r="H37" i="5" s="1"/>
  <c r="J37" i="5" s="1"/>
  <c r="B37" i="5"/>
  <c r="B38" i="5" s="1"/>
  <c r="B39" i="5" s="1"/>
  <c r="B40" i="5" s="1"/>
  <c r="N36" i="5"/>
  <c r="L36" i="5" s="1"/>
  <c r="F36" i="5"/>
  <c r="H36" i="5" s="1"/>
  <c r="J36" i="5" s="1"/>
  <c r="N35" i="5"/>
  <c r="L35" i="5" s="1"/>
  <c r="F35" i="5"/>
  <c r="H35" i="5" s="1"/>
  <c r="J35" i="5" s="1"/>
  <c r="N34" i="5"/>
  <c r="L34" i="5" s="1"/>
  <c r="F34" i="5"/>
  <c r="N33" i="5"/>
  <c r="L33" i="5" s="1"/>
  <c r="F33" i="5"/>
  <c r="N32" i="5"/>
  <c r="L32" i="5" s="1"/>
  <c r="F32" i="5"/>
  <c r="H32" i="5" s="1"/>
  <c r="J32" i="5" s="1"/>
  <c r="N31" i="5"/>
  <c r="L31" i="5" s="1"/>
  <c r="F31" i="5"/>
  <c r="H31" i="5" s="1"/>
  <c r="J31" i="5" s="1"/>
  <c r="N30" i="5"/>
  <c r="L30" i="5" s="1"/>
  <c r="F30" i="5"/>
  <c r="N29" i="5"/>
  <c r="L29" i="5" s="1"/>
  <c r="F29" i="5"/>
  <c r="N28" i="5"/>
  <c r="L28" i="5" s="1"/>
  <c r="F28" i="5"/>
  <c r="B28" i="5"/>
  <c r="B33" i="5" s="1"/>
  <c r="N27" i="5"/>
  <c r="L27" i="5" s="1"/>
  <c r="F27" i="5"/>
  <c r="H27" i="5" s="1"/>
  <c r="J27" i="5" s="1"/>
  <c r="N26" i="5"/>
  <c r="L26" i="5" s="1"/>
  <c r="F26" i="5"/>
  <c r="H26" i="5" s="1"/>
  <c r="J26" i="5" s="1"/>
  <c r="N25" i="5"/>
  <c r="L25" i="5" s="1"/>
  <c r="F25" i="5"/>
  <c r="H25" i="5" s="1"/>
  <c r="J25" i="5" s="1"/>
  <c r="N24" i="5"/>
  <c r="L24" i="5" s="1"/>
  <c r="F24" i="5"/>
  <c r="H24" i="5" s="1"/>
  <c r="J24" i="5" s="1"/>
  <c r="N23" i="5"/>
  <c r="L23" i="5" s="1"/>
  <c r="F23" i="5"/>
  <c r="B23" i="5"/>
  <c r="B24" i="5" s="1"/>
  <c r="B25" i="5" s="1"/>
  <c r="N22" i="5"/>
  <c r="L22" i="5" s="1"/>
  <c r="F22" i="5"/>
  <c r="N21" i="5"/>
  <c r="L21" i="5" s="1"/>
  <c r="F21" i="5"/>
  <c r="B21" i="5"/>
  <c r="B22" i="5" s="1"/>
  <c r="N20" i="5"/>
  <c r="L20" i="5" s="1"/>
  <c r="F20" i="5"/>
  <c r="H20" i="5" s="1"/>
  <c r="J20" i="5" s="1"/>
  <c r="N19" i="5"/>
  <c r="L19" i="5" s="1"/>
  <c r="F19" i="5"/>
  <c r="N18" i="5"/>
  <c r="L18" i="5" s="1"/>
  <c r="F18" i="5"/>
  <c r="H18" i="5" s="1"/>
  <c r="B18" i="5"/>
  <c r="D18" i="5" s="1"/>
  <c r="V17" i="5"/>
  <c r="N17" i="5"/>
  <c r="L17" i="5" s="1"/>
  <c r="F17" i="5"/>
  <c r="H17" i="5" s="1"/>
  <c r="J17" i="5" s="1"/>
  <c r="N16" i="5"/>
  <c r="L16" i="5" s="1"/>
  <c r="F16" i="5"/>
  <c r="H16" i="5" s="1"/>
  <c r="V15" i="5"/>
  <c r="N15" i="5"/>
  <c r="L15" i="5" s="1"/>
  <c r="F15" i="5"/>
  <c r="H15" i="5" s="1"/>
  <c r="N14" i="5"/>
  <c r="L14" i="5" s="1"/>
  <c r="F14" i="5"/>
  <c r="B14" i="5"/>
  <c r="D14" i="5" s="1"/>
  <c r="V13" i="5"/>
  <c r="N13" i="5"/>
  <c r="L13" i="5" s="1"/>
  <c r="F13" i="5"/>
  <c r="N12" i="5"/>
  <c r="L12" i="5" s="1"/>
  <c r="F12" i="5"/>
  <c r="H12" i="5" s="1"/>
  <c r="J12" i="5" s="1"/>
  <c r="B12" i="5"/>
  <c r="B13" i="5" s="1"/>
  <c r="D13" i="5" s="1"/>
  <c r="V11" i="5"/>
  <c r="N11" i="5"/>
  <c r="L11" i="5" s="1"/>
  <c r="F11" i="5"/>
  <c r="B11" i="5"/>
  <c r="D11" i="5" s="1"/>
  <c r="N10" i="5"/>
  <c r="L10" i="5" s="1"/>
  <c r="F10" i="5"/>
  <c r="H10" i="5" s="1"/>
  <c r="B10" i="5"/>
  <c r="D10" i="5" s="1"/>
  <c r="V9" i="5"/>
  <c r="N9" i="5"/>
  <c r="L9" i="5" s="1"/>
  <c r="F9" i="5"/>
  <c r="H9" i="5" s="1"/>
  <c r="J9" i="5" s="1"/>
  <c r="N8" i="5"/>
  <c r="L8" i="5" s="1"/>
  <c r="F8" i="5"/>
  <c r="H8" i="5" s="1"/>
  <c r="B8" i="5"/>
  <c r="B9" i="5" s="1"/>
  <c r="V7" i="5"/>
  <c r="N7" i="5"/>
  <c r="L7" i="5" s="1"/>
  <c r="F7" i="5"/>
  <c r="H7" i="5" s="1"/>
  <c r="J7" i="5" s="1"/>
  <c r="N6" i="5"/>
  <c r="L6" i="5" s="1"/>
  <c r="F6" i="5"/>
  <c r="H6" i="5" s="1"/>
  <c r="J6" i="5" s="1"/>
  <c r="B6" i="5"/>
  <c r="B7" i="5" s="1"/>
  <c r="D8" i="5" l="1"/>
  <c r="D9" i="5" s="1"/>
  <c r="D21" i="5"/>
  <c r="D22" i="5" s="1"/>
  <c r="D23" i="5"/>
  <c r="D25" i="5" s="1"/>
  <c r="B26" i="5"/>
  <c r="B27" i="5"/>
  <c r="D27" i="5" s="1"/>
  <c r="D28" i="5"/>
  <c r="D33" i="5" s="1"/>
  <c r="D6" i="5"/>
  <c r="D7" i="5" s="1"/>
  <c r="H19" i="5"/>
  <c r="J19" i="5" s="1"/>
  <c r="H40" i="5"/>
  <c r="J40" i="5" s="1"/>
  <c r="B54" i="5"/>
  <c r="J15" i="5"/>
  <c r="J18" i="5"/>
  <c r="B36" i="5"/>
  <c r="J8" i="5"/>
  <c r="D12" i="5"/>
  <c r="H13" i="5"/>
  <c r="J13" i="5" s="1"/>
  <c r="H14" i="5"/>
  <c r="J14" i="5" s="1"/>
  <c r="B31" i="5"/>
  <c r="B35" i="5"/>
  <c r="D35" i="5" s="1"/>
  <c r="D36" i="5" s="1"/>
  <c r="D37" i="5" s="1"/>
  <c r="D40" i="5" s="1"/>
  <c r="D41" i="5"/>
  <c r="D42" i="5" s="1"/>
  <c r="D43" i="5" s="1"/>
  <c r="D44" i="5" s="1"/>
  <c r="D45" i="5" s="1"/>
  <c r="H47" i="5"/>
  <c r="J47" i="5" s="1"/>
  <c r="J39" i="5"/>
  <c r="J10" i="5"/>
  <c r="H11" i="5"/>
  <c r="J11" i="5" s="1"/>
  <c r="J16" i="5"/>
  <c r="H30" i="5"/>
  <c r="J30" i="5" s="1"/>
  <c r="B32" i="5"/>
  <c r="H34" i="5"/>
  <c r="J34" i="5" s="1"/>
  <c r="J44" i="5"/>
  <c r="D46" i="5"/>
  <c r="D47" i="5" s="1"/>
  <c r="D48" i="5" s="1"/>
  <c r="D49" i="5" s="1"/>
  <c r="D50" i="5" s="1"/>
  <c r="D51" i="5" s="1"/>
  <c r="D52" i="5" s="1"/>
  <c r="J49" i="5"/>
  <c r="J53" i="5"/>
  <c r="D19" i="5"/>
  <c r="D20" i="5"/>
  <c r="D16" i="5"/>
  <c r="D17" i="5"/>
  <c r="D15" i="5"/>
  <c r="B15" i="5"/>
  <c r="B16" i="5" s="1"/>
  <c r="B17" i="5" s="1"/>
  <c r="B19" i="5"/>
  <c r="B20" i="5" s="1"/>
  <c r="H21" i="5"/>
  <c r="J21" i="5" s="1"/>
  <c r="H22" i="5"/>
  <c r="J22" i="5" s="1"/>
  <c r="H23" i="5"/>
  <c r="J23" i="5" s="1"/>
  <c r="H28" i="5"/>
  <c r="J28" i="5" s="1"/>
  <c r="H29" i="5"/>
  <c r="J29" i="5" s="1"/>
  <c r="B30" i="5"/>
  <c r="D30" i="5" s="1"/>
  <c r="H33" i="5"/>
  <c r="J33" i="5" s="1"/>
  <c r="B34" i="5"/>
  <c r="H38" i="5"/>
  <c r="J38" i="5" s="1"/>
  <c r="H43" i="5"/>
  <c r="J43" i="5" s="1"/>
  <c r="H48" i="5"/>
  <c r="J48" i="5" s="1"/>
  <c r="H52" i="5"/>
  <c r="J52" i="5" s="1"/>
  <c r="H54" i="5"/>
  <c r="J54" i="5" s="1"/>
  <c r="B29" i="5"/>
  <c r="D29" i="5" l="1"/>
  <c r="D34" i="5"/>
  <c r="D26" i="5"/>
  <c r="D32" i="5"/>
  <c r="D39" i="5"/>
  <c r="D38" i="5"/>
  <c r="D31" i="5"/>
  <c r="D24" i="5"/>
</calcChain>
</file>

<file path=xl/sharedStrings.xml><?xml version="1.0" encoding="utf-8"?>
<sst xmlns="http://schemas.openxmlformats.org/spreadsheetml/2006/main" count="144" uniqueCount="67">
  <si>
    <t>Mensual</t>
  </si>
  <si>
    <t>SUELDO</t>
  </si>
  <si>
    <t>TRIENIOS</t>
  </si>
  <si>
    <t>Nivel</t>
  </si>
  <si>
    <t>A1</t>
  </si>
  <si>
    <t>A2</t>
  </si>
  <si>
    <t>B</t>
  </si>
  <si>
    <t>C1</t>
  </si>
  <si>
    <t>C2</t>
  </si>
  <si>
    <t>C. DESTINO</t>
  </si>
  <si>
    <t>C. ESPECÍFICO</t>
  </si>
  <si>
    <t>C. PRODUCTIVIDAD</t>
  </si>
  <si>
    <t>mensual</t>
  </si>
  <si>
    <t>anual</t>
  </si>
  <si>
    <t>p extra</t>
  </si>
  <si>
    <t>Puesto de trabajo</t>
  </si>
  <si>
    <t>paga extra</t>
  </si>
  <si>
    <t>Gerente</t>
  </si>
  <si>
    <t>J/P</t>
  </si>
  <si>
    <t>Secretario del Consejo Social</t>
  </si>
  <si>
    <t>Director de Area / Gabinete Asesoría Jurídica</t>
  </si>
  <si>
    <t>J. Área/J. Gabinete/Deleg. Protec. Datos/Dtor. Adm.</t>
  </si>
  <si>
    <t>J Servicio/Ases. letrado/Director Bbl Univ./Dtr. Igualdad</t>
  </si>
  <si>
    <t>Jefe Servicio</t>
  </si>
  <si>
    <t>Dtr. Bbl Area /Subdtr. Bbl./ Téc. Resp. Inform./Asesor letrado</t>
  </si>
  <si>
    <t>Administrador de Centro</t>
  </si>
  <si>
    <t>Gestor Apoyo / Director Bbl. e Informat.Centro</t>
  </si>
  <si>
    <t>Responsable Informát. y Bibliot.</t>
  </si>
  <si>
    <r>
      <t xml:space="preserve">E </t>
    </r>
    <r>
      <rPr>
        <sz val="8"/>
        <rFont val="Arial"/>
        <family val="2"/>
      </rPr>
      <t>(Ley 30/84)</t>
    </r>
  </si>
  <si>
    <t>Técnicos Informática</t>
  </si>
  <si>
    <t>Jefe Sec. Gab. Rector / Admón. Apoyo</t>
  </si>
  <si>
    <t>J Sec. / Bibl. / Inform. / Téc Admón. I</t>
  </si>
  <si>
    <t>Técnico  informática I y II</t>
  </si>
  <si>
    <t>Jefe Secretaría Rector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</si>
  <si>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</si>
  <si>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</si>
  <si>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</si>
  <si>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</si>
  <si>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</si>
  <si>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</si>
  <si>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t>Secret altos cargos y dirección</t>
  </si>
  <si>
    <r>
      <t>E</t>
    </r>
    <r>
      <rPr>
        <sz val="8"/>
        <rFont val="Arial"/>
        <family val="2"/>
      </rPr>
      <t xml:space="preserve"> (Ley 30/84)</t>
    </r>
  </si>
  <si>
    <t>Secretaria Rector</t>
  </si>
  <si>
    <t>Secret altos cargos y dirección(Grd.20)</t>
  </si>
  <si>
    <t>Secretaria Director Gabinete Rector</t>
  </si>
  <si>
    <t>DERECHOS PASIVOS Y MUFACE</t>
  </si>
  <si>
    <t>Secretaria de Adjunto</t>
  </si>
  <si>
    <t>Jefe de Negociado</t>
  </si>
  <si>
    <t>J/N</t>
  </si>
  <si>
    <t>Puesto Base (Grado 20 - Esp. 19)</t>
  </si>
  <si>
    <t>Secretaria Departamento</t>
  </si>
  <si>
    <t>Puesto base</t>
  </si>
  <si>
    <t>Auxiliar Bibliotecas  /  Téc. Aux. Informática</t>
  </si>
  <si>
    <t>E</t>
  </si>
  <si>
    <t>Secretaria de Departamento</t>
  </si>
  <si>
    <t>Auxiliar Bibliotecas / Tec. Aux. Infomática</t>
  </si>
  <si>
    <t>SEGURIDAD SOCIAL</t>
  </si>
  <si>
    <t>Auxiliar Bibliotecas Jornada Especial</t>
  </si>
  <si>
    <t>Auxiliar Bibliotecas / Tec. Aux. Infom.</t>
  </si>
  <si>
    <t>Patronal</t>
  </si>
  <si>
    <t>C. Obrera</t>
  </si>
  <si>
    <t xml:space="preserve">Tope Cotizac. </t>
  </si>
  <si>
    <t>Product. Tardes</t>
  </si>
  <si>
    <t>Vicegerente / Director Área Económica</t>
  </si>
  <si>
    <t>RETRIBUCIONES P.A.S. FUNCIONARIO       AÑO 2023</t>
  </si>
  <si>
    <t>25.24%</t>
  </si>
  <si>
    <t>4.8%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</si>
</sst>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4" xfId="0" applyBorder="1"/>
    <xf numFmtId="0" fontId="0" fillId="0" borderId="6" xfId="0" applyBorder="1"/>
    <xf numFmtId="4" fontId="0" fillId="0" borderId="0" xfId="0" applyNumberFormat="1"/>
    <xf numFmtId="4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3" fillId="0" borderId="0" xfId="0" applyFont="1" applyAlignment="1"/>
    <xf numFmtId="4" fontId="0" fillId="2" borderId="0" xfId="0" applyNumberFormat="1" applyFill="1" applyAlignment="1">
      <alignment horizontal="centerContinuous"/>
    </xf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Continuous"/>
    </xf>
    <xf numFmtId="16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25" xfId="0" applyBorder="1"/>
    <xf numFmtId="4" fontId="1" fillId="3" borderId="27" xfId="0" applyNumberFormat="1" applyFont="1" applyFill="1" applyBorder="1" applyAlignment="1">
      <alignment horizontal="centerContinuous"/>
    </xf>
    <xf numFmtId="0" fontId="1" fillId="3" borderId="27" xfId="0" applyFont="1" applyFill="1" applyBorder="1" applyAlignment="1">
      <alignment horizontal="centerContinuous"/>
    </xf>
    <xf numFmtId="0" fontId="1" fillId="3" borderId="28" xfId="0" applyFont="1" applyFill="1" applyBorder="1" applyAlignment="1">
      <alignment horizontal="centerContinuous"/>
    </xf>
    <xf numFmtId="0" fontId="0" fillId="0" borderId="29" xfId="0" applyBorder="1"/>
    <xf numFmtId="0" fontId="0" fillId="0" borderId="2" xfId="0" applyBorder="1"/>
    <xf numFmtId="4" fontId="0" fillId="3" borderId="30" xfId="0" applyNumberFormat="1" applyFill="1" applyBorder="1" applyAlignment="1">
      <alignment horizontal="centerContinuous"/>
    </xf>
    <xf numFmtId="4" fontId="0" fillId="3" borderId="31" xfId="0" applyNumberFormat="1" applyFill="1" applyBorder="1" applyAlignment="1">
      <alignment horizontal="centerContinuous"/>
    </xf>
    <xf numFmtId="0" fontId="0" fillId="3" borderId="32" xfId="0" applyFill="1" applyBorder="1" applyAlignment="1">
      <alignment horizontal="centerContinuous"/>
    </xf>
    <xf numFmtId="0" fontId="0" fillId="3" borderId="33" xfId="0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0" borderId="20" xfId="0" applyNumberForma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4" fontId="0" fillId="2" borderId="8" xfId="0" applyNumberFormat="1" applyFill="1" applyBorder="1" applyAlignment="1">
      <alignment horizontal="centerContinuous"/>
    </xf>
    <xf numFmtId="0" fontId="0" fillId="2" borderId="24" xfId="0" applyFill="1" applyBorder="1" applyAlignment="1">
      <alignment horizontal="centerContinuous"/>
    </xf>
    <xf numFmtId="4" fontId="0" fillId="0" borderId="8" xfId="0" applyNumberFormat="1" applyBorder="1" applyAlignment="1">
      <alignment horizontal="centerContinuous"/>
    </xf>
    <xf numFmtId="0" fontId="0" fillId="0" borderId="24" xfId="0" applyBorder="1"/>
    <xf numFmtId="0" fontId="0" fillId="0" borderId="9" xfId="0" applyBorder="1"/>
    <xf numFmtId="4" fontId="0" fillId="0" borderId="34" xfId="0" applyNumberForma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0" fontId="0" fillId="0" borderId="9" xfId="0" applyBorder="1" applyAlignment="1">
      <alignment horizontal="centerContinuous"/>
    </xf>
    <xf numFmtId="164" fontId="1" fillId="0" borderId="0" xfId="0" applyNumberFormat="1" applyFont="1"/>
    <xf numFmtId="0" fontId="0" fillId="0" borderId="36" xfId="0" applyBorder="1"/>
    <xf numFmtId="4" fontId="0" fillId="2" borderId="0" xfId="0" applyNumberFormat="1" applyFill="1" applyBorder="1"/>
    <xf numFmtId="4" fontId="0" fillId="0" borderId="0" xfId="0" applyNumberFormat="1" applyBorder="1"/>
    <xf numFmtId="0" fontId="0" fillId="0" borderId="18" xfId="0" applyBorder="1"/>
    <xf numFmtId="0" fontId="0" fillId="2" borderId="7" xfId="0" applyFill="1" applyBorder="1"/>
    <xf numFmtId="0" fontId="0" fillId="2" borderId="0" xfId="0" applyFill="1" applyBorder="1"/>
    <xf numFmtId="4" fontId="0" fillId="0" borderId="12" xfId="0" applyNumberFormat="1" applyBorder="1"/>
    <xf numFmtId="0" fontId="0" fillId="0" borderId="7" xfId="0" applyBorder="1"/>
    <xf numFmtId="4" fontId="0" fillId="0" borderId="3" xfId="0" applyNumberFormat="1" applyBorder="1"/>
    <xf numFmtId="0" fontId="0" fillId="0" borderId="37" xfId="0" applyBorder="1" applyAlignment="1">
      <alignment horizontal="center"/>
    </xf>
    <xf numFmtId="4" fontId="0" fillId="2" borderId="11" xfId="0" applyNumberFormat="1" applyFill="1" applyBorder="1"/>
    <xf numFmtId="4" fontId="0" fillId="2" borderId="13" xfId="0" applyNumberFormat="1" applyFill="1" applyBorder="1"/>
    <xf numFmtId="3" fontId="0" fillId="0" borderId="19" xfId="0" applyNumberFormat="1" applyBorder="1"/>
    <xf numFmtId="3" fontId="0" fillId="2" borderId="14" xfId="0" applyNumberFormat="1" applyFill="1" applyBorder="1"/>
    <xf numFmtId="3" fontId="0" fillId="2" borderId="11" xfId="0" applyNumberFormat="1" applyFill="1" applyBorder="1"/>
    <xf numFmtId="4" fontId="1" fillId="0" borderId="13" xfId="0" applyNumberFormat="1" applyFont="1" applyBorder="1"/>
    <xf numFmtId="4" fontId="0" fillId="0" borderId="11" xfId="0" applyNumberFormat="1" applyBorder="1"/>
    <xf numFmtId="0" fontId="0" fillId="0" borderId="14" xfId="0" applyBorder="1"/>
    <xf numFmtId="0" fontId="0" fillId="0" borderId="15" xfId="0" applyBorder="1" applyAlignment="1">
      <alignment horizontal="center"/>
    </xf>
    <xf numFmtId="4" fontId="0" fillId="0" borderId="3" xfId="0" applyNumberFormat="1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0" fillId="0" borderId="4" xfId="0" applyBorder="1" applyAlignment="1">
      <alignment horizontal="centerContinuous"/>
    </xf>
    <xf numFmtId="4" fontId="1" fillId="2" borderId="11" xfId="0" applyNumberFormat="1" applyFont="1" applyFill="1" applyBorder="1"/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1" xfId="0" applyNumberFormat="1" applyFont="1" applyBorder="1"/>
    <xf numFmtId="0" fontId="1" fillId="0" borderId="15" xfId="0" applyFont="1" applyBorder="1"/>
    <xf numFmtId="0" fontId="1" fillId="0" borderId="37" xfId="0" applyFont="1" applyBorder="1" applyAlignment="1">
      <alignment horizontal="center"/>
    </xf>
    <xf numFmtId="4" fontId="1" fillId="2" borderId="13" xfId="0" applyNumberFormat="1" applyFont="1" applyFill="1" applyBorder="1"/>
    <xf numFmtId="3" fontId="1" fillId="0" borderId="19" xfId="0" applyNumberFormat="1" applyFont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0" fontId="1" fillId="0" borderId="14" xfId="0" applyFont="1" applyBorder="1"/>
    <xf numFmtId="4" fontId="5" fillId="0" borderId="10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4" fillId="0" borderId="11" xfId="0" applyNumberFormat="1" applyFont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" fontId="1" fillId="0" borderId="11" xfId="0" applyNumberFormat="1" applyFont="1" applyFill="1" applyBorder="1"/>
    <xf numFmtId="3" fontId="1" fillId="0" borderId="19" xfId="0" applyNumberFormat="1" applyFont="1" applyFill="1" applyBorder="1"/>
    <xf numFmtId="3" fontId="1" fillId="0" borderId="14" xfId="0" applyNumberFormat="1" applyFont="1" applyFill="1" applyBorder="1"/>
    <xf numFmtId="3" fontId="1" fillId="0" borderId="11" xfId="0" applyNumberFormat="1" applyFont="1" applyFill="1" applyBorder="1"/>
    <xf numFmtId="0" fontId="1" fillId="0" borderId="14" xfId="0" applyFont="1" applyFill="1" applyBorder="1"/>
    <xf numFmtId="0" fontId="0" fillId="0" borderId="15" xfId="0" applyFill="1" applyBorder="1" applyAlignment="1">
      <alignment horizontal="center"/>
    </xf>
    <xf numFmtId="0" fontId="1" fillId="0" borderId="4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6" xfId="0" applyFont="1" applyBorder="1"/>
    <xf numFmtId="4" fontId="0" fillId="0" borderId="39" xfId="0" applyNumberFormat="1" applyFill="1" applyBorder="1" applyAlignment="1">
      <alignment horizontal="centerContinuous"/>
    </xf>
    <xf numFmtId="4" fontId="1" fillId="0" borderId="0" xfId="0" applyNumberFormat="1" applyFont="1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Continuous"/>
    </xf>
    <xf numFmtId="4" fontId="1" fillId="0" borderId="13" xfId="0" applyNumberFormat="1" applyFont="1" applyFill="1" applyBorder="1"/>
    <xf numFmtId="4" fontId="5" fillId="0" borderId="10" xfId="0" applyNumberFormat="1" applyFont="1" applyBorder="1" applyAlignment="1">
      <alignment horizontal="centerContinuous"/>
    </xf>
    <xf numFmtId="4" fontId="4" fillId="0" borderId="11" xfId="0" applyNumberFormat="1" applyFont="1" applyBorder="1" applyAlignment="1">
      <alignment horizontal="center"/>
    </xf>
    <xf numFmtId="0" fontId="5" fillId="0" borderId="15" xfId="0" applyFont="1" applyBorder="1"/>
    <xf numFmtId="4" fontId="0" fillId="0" borderId="5" xfId="0" applyNumberFormat="1" applyBorder="1" applyAlignment="1">
      <alignment horizontal="left"/>
    </xf>
    <xf numFmtId="0" fontId="0" fillId="0" borderId="40" xfId="0" applyBorder="1"/>
    <xf numFmtId="4" fontId="1" fillId="0" borderId="0" xfId="0" applyNumberFormat="1" applyFont="1"/>
    <xf numFmtId="0" fontId="1" fillId="0" borderId="0" xfId="0" applyFont="1"/>
    <xf numFmtId="0" fontId="1" fillId="0" borderId="15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0" xfId="0" applyNumberFormat="1" applyFont="1" applyBorder="1"/>
    <xf numFmtId="0" fontId="1" fillId="0" borderId="4" xfId="0" applyFont="1" applyBorder="1" applyAlignment="1">
      <alignment horizontal="centerContinuous"/>
    </xf>
    <xf numFmtId="4" fontId="1" fillId="0" borderId="10" xfId="0" applyNumberFormat="1" applyFont="1" applyBorder="1"/>
    <xf numFmtId="0" fontId="6" fillId="0" borderId="15" xfId="0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4" fontId="4" fillId="0" borderId="10" xfId="0" applyNumberFormat="1" applyFont="1" applyBorder="1"/>
    <xf numFmtId="4" fontId="1" fillId="0" borderId="5" xfId="0" applyNumberFormat="1" applyFont="1" applyBorder="1"/>
    <xf numFmtId="0" fontId="6" fillId="0" borderId="6" xfId="0" applyFont="1" applyBorder="1"/>
    <xf numFmtId="3" fontId="1" fillId="2" borderId="19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41" xfId="0" applyFont="1" applyBorder="1"/>
    <xf numFmtId="4" fontId="0" fillId="0" borderId="42" xfId="0" applyNumberFormat="1" applyBorder="1"/>
    <xf numFmtId="4" fontId="0" fillId="0" borderId="43" xfId="0" applyNumberFormat="1" applyBorder="1"/>
    <xf numFmtId="4" fontId="1" fillId="0" borderId="43" xfId="0" applyNumberFormat="1" applyFont="1" applyBorder="1" applyAlignment="1">
      <alignment horizontal="right"/>
    </xf>
    <xf numFmtId="0" fontId="0" fillId="0" borderId="44" xfId="0" applyBorder="1"/>
    <xf numFmtId="4" fontId="1" fillId="0" borderId="43" xfId="0" applyNumberFormat="1" applyFont="1" applyBorder="1"/>
    <xf numFmtId="4" fontId="0" fillId="0" borderId="5" xfId="0" applyNumberFormat="1" applyBorder="1"/>
    <xf numFmtId="4" fontId="2" fillId="0" borderId="1" xfId="0" applyNumberFormat="1" applyFont="1" applyBorder="1"/>
    <xf numFmtId="4" fontId="0" fillId="0" borderId="1" xfId="0" applyNumberFormat="1" applyBorder="1"/>
    <xf numFmtId="4" fontId="0" fillId="0" borderId="45" xfId="0" applyNumberFormat="1" applyBorder="1"/>
    <xf numFmtId="4" fontId="0" fillId="0" borderId="46" xfId="0" applyNumberFormat="1" applyBorder="1"/>
    <xf numFmtId="0" fontId="0" fillId="0" borderId="47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0" fillId="3" borderId="30" xfId="0" applyNumberFormat="1" applyFill="1" applyBorder="1" applyAlignment="1">
      <alignment horizontal="center"/>
    </xf>
    <xf numFmtId="4" fontId="0" fillId="3" borderId="31" xfId="0" applyNumberFormat="1" applyFill="1" applyBorder="1" applyAlignment="1">
      <alignment horizontal="center"/>
    </xf>
    <xf numFmtId="4" fontId="0" fillId="3" borderId="32" xfId="0" applyNumberForma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38" xfId="0" applyNumberFormat="1" applyFill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38" xfId="0" applyNumberFormat="1" applyFont="1" applyBorder="1" applyAlignment="1">
      <alignment horizontal="center"/>
    </xf>
    <xf numFmtId="4" fontId="1" fillId="3" borderId="30" xfId="0" applyNumberFormat="1" applyFont="1" applyFill="1" applyBorder="1" applyAlignment="1">
      <alignment horizontal="center"/>
    </xf>
    <xf numFmtId="4" fontId="1" fillId="3" borderId="31" xfId="0" applyNumberFormat="1" applyFont="1" applyFill="1" applyBorder="1" applyAlignment="1">
      <alignment horizontal="center"/>
    </xf>
    <xf numFmtId="4" fontId="1" fillId="3" borderId="3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" fontId="4" fillId="0" borderId="38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4" fontId="5" fillId="0" borderId="38" xfId="0" applyNumberFormat="1" applyFont="1" applyBorder="1" applyAlignment="1">
      <alignment horizontal="center"/>
    </xf>
    <xf numFmtId="4" fontId="1" fillId="3" borderId="26" xfId="0" applyNumberFormat="1" applyFont="1" applyFill="1" applyBorder="1" applyAlignment="1">
      <alignment horizontal="center"/>
    </xf>
    <xf numFmtId="4" fontId="1" fillId="3" borderId="27" xfId="0" applyNumberFormat="1" applyFont="1" applyFill="1" applyBorder="1" applyAlignment="1">
      <alignment horizontal="center"/>
    </xf>
    <xf numFmtId="4" fontId="1" fillId="3" borderId="28" xfId="0" applyNumberFormat="1" applyFont="1" applyFill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2" borderId="21" xfId="0" applyNumberFormat="1" applyFill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  <sheetName val="nómina-22 (2) 3,5%"/>
      <sheetName val="nómina-23 (2,5%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">
          <cell r="B6">
            <v>1097.9000000000001</v>
          </cell>
          <cell r="F6">
            <v>3539.76</v>
          </cell>
          <cell r="N6">
            <v>17695.199999999997</v>
          </cell>
        </row>
        <row r="7">
          <cell r="F7">
            <v>1915.8000000000002</v>
          </cell>
          <cell r="N7">
            <v>13760.16</v>
          </cell>
        </row>
        <row r="8">
          <cell r="B8">
            <v>984.76</v>
          </cell>
          <cell r="F8">
            <v>2540.52</v>
          </cell>
          <cell r="N8">
            <v>8556.84</v>
          </cell>
        </row>
        <row r="9">
          <cell r="F9">
            <v>2139.12</v>
          </cell>
          <cell r="N9">
            <v>8556.84</v>
          </cell>
        </row>
        <row r="10">
          <cell r="B10">
            <v>943.38</v>
          </cell>
          <cell r="F10">
            <v>1982.88</v>
          </cell>
          <cell r="N10">
            <v>7836.5999999999995</v>
          </cell>
        </row>
        <row r="11">
          <cell r="B11">
            <v>901.93</v>
          </cell>
          <cell r="F11">
            <v>1722.12</v>
          </cell>
          <cell r="N11">
            <v>7686.24</v>
          </cell>
        </row>
        <row r="12">
          <cell r="B12">
            <v>791.3</v>
          </cell>
          <cell r="F12">
            <v>1722.12</v>
          </cell>
          <cell r="N12">
            <v>7686.24</v>
          </cell>
        </row>
        <row r="13">
          <cell r="F13">
            <v>1659.3600000000001</v>
          </cell>
          <cell r="N13">
            <v>7535.16</v>
          </cell>
        </row>
        <row r="14">
          <cell r="B14">
            <v>702.05</v>
          </cell>
          <cell r="F14">
            <v>1493.4</v>
          </cell>
          <cell r="N14">
            <v>6194.88</v>
          </cell>
        </row>
        <row r="15">
          <cell r="F15">
            <v>1327.56</v>
          </cell>
          <cell r="N15">
            <v>6194.88</v>
          </cell>
        </row>
        <row r="16">
          <cell r="F16">
            <v>1327.56</v>
          </cell>
          <cell r="N16">
            <v>6194.88</v>
          </cell>
        </row>
        <row r="17">
          <cell r="F17">
            <v>1327.56</v>
          </cell>
          <cell r="N17">
            <v>6194.88</v>
          </cell>
        </row>
        <row r="18">
          <cell r="B18">
            <v>660.63</v>
          </cell>
          <cell r="F18">
            <v>1061.52</v>
          </cell>
          <cell r="N18">
            <v>5173.92</v>
          </cell>
        </row>
        <row r="19">
          <cell r="F19">
            <v>1061.52</v>
          </cell>
          <cell r="N19">
            <v>5173.92</v>
          </cell>
        </row>
        <row r="20">
          <cell r="F20">
            <v>1061.52</v>
          </cell>
          <cell r="N20">
            <v>5173.92</v>
          </cell>
        </row>
        <row r="21">
          <cell r="B21">
            <v>577.82000000000005</v>
          </cell>
          <cell r="F21">
            <v>1412.6399999999999</v>
          </cell>
          <cell r="N21">
            <v>7796.64</v>
          </cell>
        </row>
        <row r="22">
          <cell r="F22">
            <v>1061.52</v>
          </cell>
          <cell r="N22">
            <v>5173.92</v>
          </cell>
        </row>
        <row r="23">
          <cell r="B23">
            <v>536.47</v>
          </cell>
          <cell r="F23">
            <v>798.24</v>
          </cell>
          <cell r="N23">
            <v>4865.28</v>
          </cell>
        </row>
        <row r="24">
          <cell r="F24">
            <v>798.24</v>
          </cell>
          <cell r="N24">
            <v>4556.76</v>
          </cell>
        </row>
        <row r="25">
          <cell r="F25">
            <v>798.24</v>
          </cell>
          <cell r="N25">
            <v>4865.28</v>
          </cell>
        </row>
        <row r="26">
          <cell r="F26">
            <v>845.28</v>
          </cell>
          <cell r="N26">
            <v>4556.76</v>
          </cell>
        </row>
        <row r="27">
          <cell r="F27">
            <v>845.28</v>
          </cell>
          <cell r="N27">
            <v>4556.76</v>
          </cell>
        </row>
        <row r="28">
          <cell r="B28">
            <v>498.33</v>
          </cell>
          <cell r="F28">
            <v>932.76</v>
          </cell>
          <cell r="N28">
            <v>6166.92</v>
          </cell>
        </row>
        <row r="29">
          <cell r="F29">
            <v>845.28</v>
          </cell>
          <cell r="N29">
            <v>4556.76</v>
          </cell>
        </row>
        <row r="30">
          <cell r="F30">
            <v>845.28</v>
          </cell>
          <cell r="N30">
            <v>4556.76</v>
          </cell>
        </row>
        <row r="31">
          <cell r="F31">
            <v>779.16000000000008</v>
          </cell>
          <cell r="N31">
            <v>4556.76</v>
          </cell>
        </row>
        <row r="32">
          <cell r="F32">
            <v>798.24</v>
          </cell>
          <cell r="N32">
            <v>0</v>
          </cell>
        </row>
        <row r="33">
          <cell r="F33">
            <v>798.24</v>
          </cell>
          <cell r="N33">
            <v>4556.76</v>
          </cell>
        </row>
        <row r="34">
          <cell r="F34">
            <v>706.8</v>
          </cell>
          <cell r="N34">
            <v>0</v>
          </cell>
        </row>
        <row r="35">
          <cell r="F35">
            <v>779.16000000000008</v>
          </cell>
          <cell r="N35">
            <v>4556.76</v>
          </cell>
        </row>
        <row r="36">
          <cell r="F36">
            <v>779.16000000000008</v>
          </cell>
          <cell r="N36">
            <v>0</v>
          </cell>
        </row>
        <row r="37">
          <cell r="B37">
            <v>472.9</v>
          </cell>
          <cell r="F37">
            <v>706.8</v>
          </cell>
          <cell r="N37">
            <v>4556.76</v>
          </cell>
        </row>
        <row r="38">
          <cell r="F38">
            <v>706.8</v>
          </cell>
          <cell r="N38">
            <v>0</v>
          </cell>
        </row>
        <row r="39">
          <cell r="F39">
            <v>706.8</v>
          </cell>
          <cell r="N39">
            <v>0</v>
          </cell>
        </row>
        <row r="40">
          <cell r="F40">
            <v>706.8</v>
          </cell>
          <cell r="N40">
            <v>4556.76</v>
          </cell>
        </row>
        <row r="41">
          <cell r="B41">
            <v>447.45</v>
          </cell>
          <cell r="F41">
            <v>845.28</v>
          </cell>
          <cell r="N41">
            <v>4556.76</v>
          </cell>
        </row>
        <row r="42">
          <cell r="F42">
            <v>751.2</v>
          </cell>
          <cell r="N42">
            <v>0</v>
          </cell>
        </row>
        <row r="43">
          <cell r="F43">
            <v>751.2</v>
          </cell>
          <cell r="N43">
            <v>4556.76</v>
          </cell>
        </row>
        <row r="44">
          <cell r="F44">
            <v>779.16000000000008</v>
          </cell>
          <cell r="N44">
            <v>4556.76</v>
          </cell>
        </row>
        <row r="45">
          <cell r="F45">
            <v>779.16000000000008</v>
          </cell>
          <cell r="N45">
            <v>4556.76</v>
          </cell>
        </row>
        <row r="46">
          <cell r="B46">
            <v>421.99</v>
          </cell>
          <cell r="F46">
            <v>706.8</v>
          </cell>
          <cell r="N46">
            <v>0</v>
          </cell>
        </row>
        <row r="47">
          <cell r="F47">
            <v>798.24</v>
          </cell>
          <cell r="N47">
            <v>0</v>
          </cell>
        </row>
        <row r="48">
          <cell r="F48">
            <v>706.8</v>
          </cell>
          <cell r="N48">
            <v>4556.76</v>
          </cell>
        </row>
        <row r="49">
          <cell r="F49">
            <v>779.16000000000008</v>
          </cell>
          <cell r="N49">
            <v>0</v>
          </cell>
        </row>
        <row r="50">
          <cell r="F50">
            <v>779.16000000000008</v>
          </cell>
          <cell r="N50">
            <v>4556.76</v>
          </cell>
        </row>
        <row r="51">
          <cell r="F51">
            <v>706.8</v>
          </cell>
          <cell r="N51">
            <v>0</v>
          </cell>
        </row>
        <row r="52">
          <cell r="F52">
            <v>706.8</v>
          </cell>
          <cell r="N52">
            <v>4556.76</v>
          </cell>
        </row>
        <row r="53">
          <cell r="B53">
            <v>371.11</v>
          </cell>
          <cell r="F53">
            <v>706.8</v>
          </cell>
          <cell r="N53">
            <v>4556.76</v>
          </cell>
          <cell r="V53">
            <v>4556.76</v>
          </cell>
        </row>
        <row r="54">
          <cell r="F54">
            <v>706.8</v>
          </cell>
          <cell r="N54">
            <v>0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5"/>
  <sheetViews>
    <sheetView tabSelected="1" workbookViewId="0">
      <selection activeCell="AA7" sqref="AA7"/>
    </sheetView>
  </sheetViews>
  <sheetFormatPr baseColWidth="10" defaultRowHeight="15" x14ac:dyDescent="0.25"/>
  <cols>
    <col min="1" max="1" width="6.42578125" customWidth="1"/>
    <col min="2" max="2" width="10.7109375" style="15" customWidth="1"/>
    <col min="3" max="3" width="2.140625" style="15" customWidth="1"/>
    <col min="4" max="4" width="10.7109375" style="6" customWidth="1"/>
    <col min="5" max="5" width="2.28515625" customWidth="1"/>
    <col min="6" max="6" width="10.7109375" style="15" customWidth="1"/>
    <col min="7" max="7" width="1.85546875" style="16" customWidth="1"/>
    <col min="8" max="8" width="10.7109375" style="15" customWidth="1"/>
    <col min="9" max="9" width="1.85546875" style="16" customWidth="1"/>
    <col min="10" max="10" width="10.7109375" style="6" customWidth="1"/>
    <col min="11" max="11" width="2.140625" customWidth="1"/>
    <col min="12" max="12" width="10.7109375" style="15" customWidth="1"/>
    <col min="13" max="13" width="1.85546875" style="16" customWidth="1"/>
    <col min="14" max="14" width="10.7109375" style="6" customWidth="1"/>
    <col min="15" max="15" width="2.140625" customWidth="1"/>
    <col min="16" max="16" width="40.7109375" customWidth="1"/>
    <col min="17" max="18" width="5.140625" customWidth="1"/>
    <col min="19" max="19" width="2.7109375" customWidth="1"/>
    <col min="20" max="22" width="12.7109375" style="6" customWidth="1"/>
    <col min="23" max="23" width="1.5703125" customWidth="1"/>
    <col min="24" max="24" width="13.7109375" style="14" customWidth="1"/>
    <col min="25" max="25" width="2.7109375" customWidth="1"/>
    <col min="252" max="252" width="6.42578125" customWidth="1"/>
    <col min="253" max="253" width="10.7109375" customWidth="1"/>
    <col min="254" max="254" width="2.140625" customWidth="1"/>
    <col min="255" max="255" width="10.7109375" customWidth="1"/>
    <col min="256" max="256" width="2.28515625" customWidth="1"/>
    <col min="257" max="257" width="10.7109375" customWidth="1"/>
    <col min="258" max="258" width="1.85546875" customWidth="1"/>
    <col min="259" max="259" width="10.7109375" customWidth="1"/>
    <col min="260" max="260" width="1.85546875" customWidth="1"/>
    <col min="261" max="261" width="10.7109375" customWidth="1"/>
    <col min="262" max="262" width="2.140625" customWidth="1"/>
    <col min="263" max="263" width="10.7109375" customWidth="1"/>
    <col min="264" max="264" width="1.85546875" customWidth="1"/>
    <col min="265" max="265" width="10.7109375" customWidth="1"/>
    <col min="266" max="266" width="2.140625" customWidth="1"/>
    <col min="267" max="267" width="40.7109375" customWidth="1"/>
    <col min="268" max="269" width="5.140625" customWidth="1"/>
    <col min="270" max="270" width="2.7109375" customWidth="1"/>
    <col min="271" max="273" width="12.7109375" customWidth="1"/>
    <col min="274" max="274" width="1.5703125" customWidth="1"/>
    <col min="275" max="275" width="13.7109375" customWidth="1"/>
    <col min="276" max="276" width="2.7109375" customWidth="1"/>
    <col min="508" max="508" width="6.42578125" customWidth="1"/>
    <col min="509" max="509" width="10.7109375" customWidth="1"/>
    <col min="510" max="510" width="2.140625" customWidth="1"/>
    <col min="511" max="511" width="10.7109375" customWidth="1"/>
    <col min="512" max="512" width="2.28515625" customWidth="1"/>
    <col min="513" max="513" width="10.7109375" customWidth="1"/>
    <col min="514" max="514" width="1.85546875" customWidth="1"/>
    <col min="515" max="515" width="10.7109375" customWidth="1"/>
    <col min="516" max="516" width="1.85546875" customWidth="1"/>
    <col min="517" max="517" width="10.7109375" customWidth="1"/>
    <col min="518" max="518" width="2.140625" customWidth="1"/>
    <col min="519" max="519" width="10.7109375" customWidth="1"/>
    <col min="520" max="520" width="1.85546875" customWidth="1"/>
    <col min="521" max="521" width="10.7109375" customWidth="1"/>
    <col min="522" max="522" width="2.140625" customWidth="1"/>
    <col min="523" max="523" width="40.7109375" customWidth="1"/>
    <col min="524" max="525" width="5.140625" customWidth="1"/>
    <col min="526" max="526" width="2.7109375" customWidth="1"/>
    <col min="527" max="529" width="12.7109375" customWidth="1"/>
    <col min="530" max="530" width="1.5703125" customWidth="1"/>
    <col min="531" max="531" width="13.7109375" customWidth="1"/>
    <col min="532" max="532" width="2.7109375" customWidth="1"/>
    <col min="764" max="764" width="6.42578125" customWidth="1"/>
    <col min="765" max="765" width="10.7109375" customWidth="1"/>
    <col min="766" max="766" width="2.140625" customWidth="1"/>
    <col min="767" max="767" width="10.7109375" customWidth="1"/>
    <col min="768" max="768" width="2.28515625" customWidth="1"/>
    <col min="769" max="769" width="10.7109375" customWidth="1"/>
    <col min="770" max="770" width="1.85546875" customWidth="1"/>
    <col min="771" max="771" width="10.7109375" customWidth="1"/>
    <col min="772" max="772" width="1.85546875" customWidth="1"/>
    <col min="773" max="773" width="10.7109375" customWidth="1"/>
    <col min="774" max="774" width="2.140625" customWidth="1"/>
    <col min="775" max="775" width="10.7109375" customWidth="1"/>
    <col min="776" max="776" width="1.85546875" customWidth="1"/>
    <col min="777" max="777" width="10.7109375" customWidth="1"/>
    <col min="778" max="778" width="2.140625" customWidth="1"/>
    <col min="779" max="779" width="40.7109375" customWidth="1"/>
    <col min="780" max="781" width="5.140625" customWidth="1"/>
    <col min="782" max="782" width="2.7109375" customWidth="1"/>
    <col min="783" max="785" width="12.7109375" customWidth="1"/>
    <col min="786" max="786" width="1.5703125" customWidth="1"/>
    <col min="787" max="787" width="13.7109375" customWidth="1"/>
    <col min="788" max="788" width="2.7109375" customWidth="1"/>
    <col min="1020" max="1020" width="6.42578125" customWidth="1"/>
    <col min="1021" max="1021" width="10.7109375" customWidth="1"/>
    <col min="1022" max="1022" width="2.140625" customWidth="1"/>
    <col min="1023" max="1023" width="10.7109375" customWidth="1"/>
    <col min="1024" max="1024" width="2.28515625" customWidth="1"/>
    <col min="1025" max="1025" width="10.7109375" customWidth="1"/>
    <col min="1026" max="1026" width="1.85546875" customWidth="1"/>
    <col min="1027" max="1027" width="10.7109375" customWidth="1"/>
    <col min="1028" max="1028" width="1.85546875" customWidth="1"/>
    <col min="1029" max="1029" width="10.7109375" customWidth="1"/>
    <col min="1030" max="1030" width="2.140625" customWidth="1"/>
    <col min="1031" max="1031" width="10.7109375" customWidth="1"/>
    <col min="1032" max="1032" width="1.85546875" customWidth="1"/>
    <col min="1033" max="1033" width="10.7109375" customWidth="1"/>
    <col min="1034" max="1034" width="2.140625" customWidth="1"/>
    <col min="1035" max="1035" width="40.7109375" customWidth="1"/>
    <col min="1036" max="1037" width="5.140625" customWidth="1"/>
    <col min="1038" max="1038" width="2.7109375" customWidth="1"/>
    <col min="1039" max="1041" width="12.7109375" customWidth="1"/>
    <col min="1042" max="1042" width="1.5703125" customWidth="1"/>
    <col min="1043" max="1043" width="13.7109375" customWidth="1"/>
    <col min="1044" max="1044" width="2.7109375" customWidth="1"/>
    <col min="1276" max="1276" width="6.42578125" customWidth="1"/>
    <col min="1277" max="1277" width="10.7109375" customWidth="1"/>
    <col min="1278" max="1278" width="2.140625" customWidth="1"/>
    <col min="1279" max="1279" width="10.7109375" customWidth="1"/>
    <col min="1280" max="1280" width="2.28515625" customWidth="1"/>
    <col min="1281" max="1281" width="10.7109375" customWidth="1"/>
    <col min="1282" max="1282" width="1.85546875" customWidth="1"/>
    <col min="1283" max="1283" width="10.7109375" customWidth="1"/>
    <col min="1284" max="1284" width="1.85546875" customWidth="1"/>
    <col min="1285" max="1285" width="10.7109375" customWidth="1"/>
    <col min="1286" max="1286" width="2.140625" customWidth="1"/>
    <col min="1287" max="1287" width="10.7109375" customWidth="1"/>
    <col min="1288" max="1288" width="1.85546875" customWidth="1"/>
    <col min="1289" max="1289" width="10.7109375" customWidth="1"/>
    <col min="1290" max="1290" width="2.140625" customWidth="1"/>
    <col min="1291" max="1291" width="40.7109375" customWidth="1"/>
    <col min="1292" max="1293" width="5.140625" customWidth="1"/>
    <col min="1294" max="1294" width="2.7109375" customWidth="1"/>
    <col min="1295" max="1297" width="12.7109375" customWidth="1"/>
    <col min="1298" max="1298" width="1.5703125" customWidth="1"/>
    <col min="1299" max="1299" width="13.7109375" customWidth="1"/>
    <col min="1300" max="1300" width="2.7109375" customWidth="1"/>
    <col min="1532" max="1532" width="6.42578125" customWidth="1"/>
    <col min="1533" max="1533" width="10.7109375" customWidth="1"/>
    <col min="1534" max="1534" width="2.140625" customWidth="1"/>
    <col min="1535" max="1535" width="10.7109375" customWidth="1"/>
    <col min="1536" max="1536" width="2.28515625" customWidth="1"/>
    <col min="1537" max="1537" width="10.7109375" customWidth="1"/>
    <col min="1538" max="1538" width="1.85546875" customWidth="1"/>
    <col min="1539" max="1539" width="10.7109375" customWidth="1"/>
    <col min="1540" max="1540" width="1.85546875" customWidth="1"/>
    <col min="1541" max="1541" width="10.7109375" customWidth="1"/>
    <col min="1542" max="1542" width="2.140625" customWidth="1"/>
    <col min="1543" max="1543" width="10.7109375" customWidth="1"/>
    <col min="1544" max="1544" width="1.85546875" customWidth="1"/>
    <col min="1545" max="1545" width="10.7109375" customWidth="1"/>
    <col min="1546" max="1546" width="2.140625" customWidth="1"/>
    <col min="1547" max="1547" width="40.7109375" customWidth="1"/>
    <col min="1548" max="1549" width="5.140625" customWidth="1"/>
    <col min="1550" max="1550" width="2.7109375" customWidth="1"/>
    <col min="1551" max="1553" width="12.7109375" customWidth="1"/>
    <col min="1554" max="1554" width="1.5703125" customWidth="1"/>
    <col min="1555" max="1555" width="13.7109375" customWidth="1"/>
    <col min="1556" max="1556" width="2.7109375" customWidth="1"/>
    <col min="1788" max="1788" width="6.42578125" customWidth="1"/>
    <col min="1789" max="1789" width="10.7109375" customWidth="1"/>
    <col min="1790" max="1790" width="2.140625" customWidth="1"/>
    <col min="1791" max="1791" width="10.7109375" customWidth="1"/>
    <col min="1792" max="1792" width="2.28515625" customWidth="1"/>
    <col min="1793" max="1793" width="10.7109375" customWidth="1"/>
    <col min="1794" max="1794" width="1.85546875" customWidth="1"/>
    <col min="1795" max="1795" width="10.7109375" customWidth="1"/>
    <col min="1796" max="1796" width="1.85546875" customWidth="1"/>
    <col min="1797" max="1797" width="10.7109375" customWidth="1"/>
    <col min="1798" max="1798" width="2.140625" customWidth="1"/>
    <col min="1799" max="1799" width="10.7109375" customWidth="1"/>
    <col min="1800" max="1800" width="1.85546875" customWidth="1"/>
    <col min="1801" max="1801" width="10.7109375" customWidth="1"/>
    <col min="1802" max="1802" width="2.140625" customWidth="1"/>
    <col min="1803" max="1803" width="40.7109375" customWidth="1"/>
    <col min="1804" max="1805" width="5.140625" customWidth="1"/>
    <col min="1806" max="1806" width="2.7109375" customWidth="1"/>
    <col min="1807" max="1809" width="12.7109375" customWidth="1"/>
    <col min="1810" max="1810" width="1.5703125" customWidth="1"/>
    <col min="1811" max="1811" width="13.7109375" customWidth="1"/>
    <col min="1812" max="1812" width="2.7109375" customWidth="1"/>
    <col min="2044" max="2044" width="6.42578125" customWidth="1"/>
    <col min="2045" max="2045" width="10.7109375" customWidth="1"/>
    <col min="2046" max="2046" width="2.140625" customWidth="1"/>
    <col min="2047" max="2047" width="10.7109375" customWidth="1"/>
    <col min="2048" max="2048" width="2.28515625" customWidth="1"/>
    <col min="2049" max="2049" width="10.7109375" customWidth="1"/>
    <col min="2050" max="2050" width="1.85546875" customWidth="1"/>
    <col min="2051" max="2051" width="10.7109375" customWidth="1"/>
    <col min="2052" max="2052" width="1.85546875" customWidth="1"/>
    <col min="2053" max="2053" width="10.7109375" customWidth="1"/>
    <col min="2054" max="2054" width="2.140625" customWidth="1"/>
    <col min="2055" max="2055" width="10.7109375" customWidth="1"/>
    <col min="2056" max="2056" width="1.85546875" customWidth="1"/>
    <col min="2057" max="2057" width="10.7109375" customWidth="1"/>
    <col min="2058" max="2058" width="2.140625" customWidth="1"/>
    <col min="2059" max="2059" width="40.7109375" customWidth="1"/>
    <col min="2060" max="2061" width="5.140625" customWidth="1"/>
    <col min="2062" max="2062" width="2.7109375" customWidth="1"/>
    <col min="2063" max="2065" width="12.7109375" customWidth="1"/>
    <col min="2066" max="2066" width="1.5703125" customWidth="1"/>
    <col min="2067" max="2067" width="13.7109375" customWidth="1"/>
    <col min="2068" max="2068" width="2.7109375" customWidth="1"/>
    <col min="2300" max="2300" width="6.42578125" customWidth="1"/>
    <col min="2301" max="2301" width="10.7109375" customWidth="1"/>
    <col min="2302" max="2302" width="2.140625" customWidth="1"/>
    <col min="2303" max="2303" width="10.7109375" customWidth="1"/>
    <col min="2304" max="2304" width="2.28515625" customWidth="1"/>
    <col min="2305" max="2305" width="10.7109375" customWidth="1"/>
    <col min="2306" max="2306" width="1.85546875" customWidth="1"/>
    <col min="2307" max="2307" width="10.7109375" customWidth="1"/>
    <col min="2308" max="2308" width="1.85546875" customWidth="1"/>
    <col min="2309" max="2309" width="10.7109375" customWidth="1"/>
    <col min="2310" max="2310" width="2.140625" customWidth="1"/>
    <col min="2311" max="2311" width="10.7109375" customWidth="1"/>
    <col min="2312" max="2312" width="1.85546875" customWidth="1"/>
    <col min="2313" max="2313" width="10.7109375" customWidth="1"/>
    <col min="2314" max="2314" width="2.140625" customWidth="1"/>
    <col min="2315" max="2315" width="40.7109375" customWidth="1"/>
    <col min="2316" max="2317" width="5.140625" customWidth="1"/>
    <col min="2318" max="2318" width="2.7109375" customWidth="1"/>
    <col min="2319" max="2321" width="12.7109375" customWidth="1"/>
    <col min="2322" max="2322" width="1.5703125" customWidth="1"/>
    <col min="2323" max="2323" width="13.7109375" customWidth="1"/>
    <col min="2324" max="2324" width="2.7109375" customWidth="1"/>
    <col min="2556" max="2556" width="6.42578125" customWidth="1"/>
    <col min="2557" max="2557" width="10.7109375" customWidth="1"/>
    <col min="2558" max="2558" width="2.140625" customWidth="1"/>
    <col min="2559" max="2559" width="10.7109375" customWidth="1"/>
    <col min="2560" max="2560" width="2.28515625" customWidth="1"/>
    <col min="2561" max="2561" width="10.7109375" customWidth="1"/>
    <col min="2562" max="2562" width="1.85546875" customWidth="1"/>
    <col min="2563" max="2563" width="10.7109375" customWidth="1"/>
    <col min="2564" max="2564" width="1.85546875" customWidth="1"/>
    <col min="2565" max="2565" width="10.7109375" customWidth="1"/>
    <col min="2566" max="2566" width="2.140625" customWidth="1"/>
    <col min="2567" max="2567" width="10.7109375" customWidth="1"/>
    <col min="2568" max="2568" width="1.85546875" customWidth="1"/>
    <col min="2569" max="2569" width="10.7109375" customWidth="1"/>
    <col min="2570" max="2570" width="2.140625" customWidth="1"/>
    <col min="2571" max="2571" width="40.7109375" customWidth="1"/>
    <col min="2572" max="2573" width="5.140625" customWidth="1"/>
    <col min="2574" max="2574" width="2.7109375" customWidth="1"/>
    <col min="2575" max="2577" width="12.7109375" customWidth="1"/>
    <col min="2578" max="2578" width="1.5703125" customWidth="1"/>
    <col min="2579" max="2579" width="13.7109375" customWidth="1"/>
    <col min="2580" max="2580" width="2.7109375" customWidth="1"/>
    <col min="2812" max="2812" width="6.42578125" customWidth="1"/>
    <col min="2813" max="2813" width="10.7109375" customWidth="1"/>
    <col min="2814" max="2814" width="2.140625" customWidth="1"/>
    <col min="2815" max="2815" width="10.7109375" customWidth="1"/>
    <col min="2816" max="2816" width="2.28515625" customWidth="1"/>
    <col min="2817" max="2817" width="10.7109375" customWidth="1"/>
    <col min="2818" max="2818" width="1.85546875" customWidth="1"/>
    <col min="2819" max="2819" width="10.7109375" customWidth="1"/>
    <col min="2820" max="2820" width="1.85546875" customWidth="1"/>
    <col min="2821" max="2821" width="10.7109375" customWidth="1"/>
    <col min="2822" max="2822" width="2.140625" customWidth="1"/>
    <col min="2823" max="2823" width="10.7109375" customWidth="1"/>
    <col min="2824" max="2824" width="1.85546875" customWidth="1"/>
    <col min="2825" max="2825" width="10.7109375" customWidth="1"/>
    <col min="2826" max="2826" width="2.140625" customWidth="1"/>
    <col min="2827" max="2827" width="40.7109375" customWidth="1"/>
    <col min="2828" max="2829" width="5.140625" customWidth="1"/>
    <col min="2830" max="2830" width="2.7109375" customWidth="1"/>
    <col min="2831" max="2833" width="12.7109375" customWidth="1"/>
    <col min="2834" max="2834" width="1.5703125" customWidth="1"/>
    <col min="2835" max="2835" width="13.7109375" customWidth="1"/>
    <col min="2836" max="2836" width="2.7109375" customWidth="1"/>
    <col min="3068" max="3068" width="6.42578125" customWidth="1"/>
    <col min="3069" max="3069" width="10.7109375" customWidth="1"/>
    <col min="3070" max="3070" width="2.140625" customWidth="1"/>
    <col min="3071" max="3071" width="10.7109375" customWidth="1"/>
    <col min="3072" max="3072" width="2.28515625" customWidth="1"/>
    <col min="3073" max="3073" width="10.7109375" customWidth="1"/>
    <col min="3074" max="3074" width="1.85546875" customWidth="1"/>
    <col min="3075" max="3075" width="10.7109375" customWidth="1"/>
    <col min="3076" max="3076" width="1.85546875" customWidth="1"/>
    <col min="3077" max="3077" width="10.7109375" customWidth="1"/>
    <col min="3078" max="3078" width="2.140625" customWidth="1"/>
    <col min="3079" max="3079" width="10.7109375" customWidth="1"/>
    <col min="3080" max="3080" width="1.85546875" customWidth="1"/>
    <col min="3081" max="3081" width="10.7109375" customWidth="1"/>
    <col min="3082" max="3082" width="2.140625" customWidth="1"/>
    <col min="3083" max="3083" width="40.7109375" customWidth="1"/>
    <col min="3084" max="3085" width="5.140625" customWidth="1"/>
    <col min="3086" max="3086" width="2.7109375" customWidth="1"/>
    <col min="3087" max="3089" width="12.7109375" customWidth="1"/>
    <col min="3090" max="3090" width="1.5703125" customWidth="1"/>
    <col min="3091" max="3091" width="13.7109375" customWidth="1"/>
    <col min="3092" max="3092" width="2.7109375" customWidth="1"/>
    <col min="3324" max="3324" width="6.42578125" customWidth="1"/>
    <col min="3325" max="3325" width="10.7109375" customWidth="1"/>
    <col min="3326" max="3326" width="2.140625" customWidth="1"/>
    <col min="3327" max="3327" width="10.7109375" customWidth="1"/>
    <col min="3328" max="3328" width="2.28515625" customWidth="1"/>
    <col min="3329" max="3329" width="10.7109375" customWidth="1"/>
    <col min="3330" max="3330" width="1.85546875" customWidth="1"/>
    <col min="3331" max="3331" width="10.7109375" customWidth="1"/>
    <col min="3332" max="3332" width="1.85546875" customWidth="1"/>
    <col min="3333" max="3333" width="10.7109375" customWidth="1"/>
    <col min="3334" max="3334" width="2.140625" customWidth="1"/>
    <col min="3335" max="3335" width="10.7109375" customWidth="1"/>
    <col min="3336" max="3336" width="1.85546875" customWidth="1"/>
    <col min="3337" max="3337" width="10.7109375" customWidth="1"/>
    <col min="3338" max="3338" width="2.140625" customWidth="1"/>
    <col min="3339" max="3339" width="40.7109375" customWidth="1"/>
    <col min="3340" max="3341" width="5.140625" customWidth="1"/>
    <col min="3342" max="3342" width="2.7109375" customWidth="1"/>
    <col min="3343" max="3345" width="12.7109375" customWidth="1"/>
    <col min="3346" max="3346" width="1.5703125" customWidth="1"/>
    <col min="3347" max="3347" width="13.7109375" customWidth="1"/>
    <col min="3348" max="3348" width="2.7109375" customWidth="1"/>
    <col min="3580" max="3580" width="6.42578125" customWidth="1"/>
    <col min="3581" max="3581" width="10.7109375" customWidth="1"/>
    <col min="3582" max="3582" width="2.140625" customWidth="1"/>
    <col min="3583" max="3583" width="10.7109375" customWidth="1"/>
    <col min="3584" max="3584" width="2.28515625" customWidth="1"/>
    <col min="3585" max="3585" width="10.7109375" customWidth="1"/>
    <col min="3586" max="3586" width="1.85546875" customWidth="1"/>
    <col min="3587" max="3587" width="10.7109375" customWidth="1"/>
    <col min="3588" max="3588" width="1.85546875" customWidth="1"/>
    <col min="3589" max="3589" width="10.7109375" customWidth="1"/>
    <col min="3590" max="3590" width="2.140625" customWidth="1"/>
    <col min="3591" max="3591" width="10.7109375" customWidth="1"/>
    <col min="3592" max="3592" width="1.85546875" customWidth="1"/>
    <col min="3593" max="3593" width="10.7109375" customWidth="1"/>
    <col min="3594" max="3594" width="2.140625" customWidth="1"/>
    <col min="3595" max="3595" width="40.7109375" customWidth="1"/>
    <col min="3596" max="3597" width="5.140625" customWidth="1"/>
    <col min="3598" max="3598" width="2.7109375" customWidth="1"/>
    <col min="3599" max="3601" width="12.7109375" customWidth="1"/>
    <col min="3602" max="3602" width="1.5703125" customWidth="1"/>
    <col min="3603" max="3603" width="13.7109375" customWidth="1"/>
    <col min="3604" max="3604" width="2.7109375" customWidth="1"/>
    <col min="3836" max="3836" width="6.42578125" customWidth="1"/>
    <col min="3837" max="3837" width="10.7109375" customWidth="1"/>
    <col min="3838" max="3838" width="2.140625" customWidth="1"/>
    <col min="3839" max="3839" width="10.7109375" customWidth="1"/>
    <col min="3840" max="3840" width="2.28515625" customWidth="1"/>
    <col min="3841" max="3841" width="10.7109375" customWidth="1"/>
    <col min="3842" max="3842" width="1.85546875" customWidth="1"/>
    <col min="3843" max="3843" width="10.7109375" customWidth="1"/>
    <col min="3844" max="3844" width="1.85546875" customWidth="1"/>
    <col min="3845" max="3845" width="10.7109375" customWidth="1"/>
    <col min="3846" max="3846" width="2.140625" customWidth="1"/>
    <col min="3847" max="3847" width="10.7109375" customWidth="1"/>
    <col min="3848" max="3848" width="1.85546875" customWidth="1"/>
    <col min="3849" max="3849" width="10.7109375" customWidth="1"/>
    <col min="3850" max="3850" width="2.140625" customWidth="1"/>
    <col min="3851" max="3851" width="40.7109375" customWidth="1"/>
    <col min="3852" max="3853" width="5.140625" customWidth="1"/>
    <col min="3854" max="3854" width="2.7109375" customWidth="1"/>
    <col min="3855" max="3857" width="12.7109375" customWidth="1"/>
    <col min="3858" max="3858" width="1.5703125" customWidth="1"/>
    <col min="3859" max="3859" width="13.7109375" customWidth="1"/>
    <col min="3860" max="3860" width="2.7109375" customWidth="1"/>
    <col min="4092" max="4092" width="6.42578125" customWidth="1"/>
    <col min="4093" max="4093" width="10.7109375" customWidth="1"/>
    <col min="4094" max="4094" width="2.140625" customWidth="1"/>
    <col min="4095" max="4095" width="10.7109375" customWidth="1"/>
    <col min="4096" max="4096" width="2.28515625" customWidth="1"/>
    <col min="4097" max="4097" width="10.7109375" customWidth="1"/>
    <col min="4098" max="4098" width="1.85546875" customWidth="1"/>
    <col min="4099" max="4099" width="10.7109375" customWidth="1"/>
    <col min="4100" max="4100" width="1.85546875" customWidth="1"/>
    <col min="4101" max="4101" width="10.7109375" customWidth="1"/>
    <col min="4102" max="4102" width="2.140625" customWidth="1"/>
    <col min="4103" max="4103" width="10.7109375" customWidth="1"/>
    <col min="4104" max="4104" width="1.85546875" customWidth="1"/>
    <col min="4105" max="4105" width="10.7109375" customWidth="1"/>
    <col min="4106" max="4106" width="2.140625" customWidth="1"/>
    <col min="4107" max="4107" width="40.7109375" customWidth="1"/>
    <col min="4108" max="4109" width="5.140625" customWidth="1"/>
    <col min="4110" max="4110" width="2.7109375" customWidth="1"/>
    <col min="4111" max="4113" width="12.7109375" customWidth="1"/>
    <col min="4114" max="4114" width="1.5703125" customWidth="1"/>
    <col min="4115" max="4115" width="13.7109375" customWidth="1"/>
    <col min="4116" max="4116" width="2.7109375" customWidth="1"/>
    <col min="4348" max="4348" width="6.42578125" customWidth="1"/>
    <col min="4349" max="4349" width="10.7109375" customWidth="1"/>
    <col min="4350" max="4350" width="2.140625" customWidth="1"/>
    <col min="4351" max="4351" width="10.7109375" customWidth="1"/>
    <col min="4352" max="4352" width="2.28515625" customWidth="1"/>
    <col min="4353" max="4353" width="10.7109375" customWidth="1"/>
    <col min="4354" max="4354" width="1.85546875" customWidth="1"/>
    <col min="4355" max="4355" width="10.7109375" customWidth="1"/>
    <col min="4356" max="4356" width="1.85546875" customWidth="1"/>
    <col min="4357" max="4357" width="10.7109375" customWidth="1"/>
    <col min="4358" max="4358" width="2.140625" customWidth="1"/>
    <col min="4359" max="4359" width="10.7109375" customWidth="1"/>
    <col min="4360" max="4360" width="1.85546875" customWidth="1"/>
    <col min="4361" max="4361" width="10.7109375" customWidth="1"/>
    <col min="4362" max="4362" width="2.140625" customWidth="1"/>
    <col min="4363" max="4363" width="40.7109375" customWidth="1"/>
    <col min="4364" max="4365" width="5.140625" customWidth="1"/>
    <col min="4366" max="4366" width="2.7109375" customWidth="1"/>
    <col min="4367" max="4369" width="12.7109375" customWidth="1"/>
    <col min="4370" max="4370" width="1.5703125" customWidth="1"/>
    <col min="4371" max="4371" width="13.7109375" customWidth="1"/>
    <col min="4372" max="4372" width="2.7109375" customWidth="1"/>
    <col min="4604" max="4604" width="6.42578125" customWidth="1"/>
    <col min="4605" max="4605" width="10.7109375" customWidth="1"/>
    <col min="4606" max="4606" width="2.140625" customWidth="1"/>
    <col min="4607" max="4607" width="10.7109375" customWidth="1"/>
    <col min="4608" max="4608" width="2.28515625" customWidth="1"/>
    <col min="4609" max="4609" width="10.7109375" customWidth="1"/>
    <col min="4610" max="4610" width="1.85546875" customWidth="1"/>
    <col min="4611" max="4611" width="10.7109375" customWidth="1"/>
    <col min="4612" max="4612" width="1.85546875" customWidth="1"/>
    <col min="4613" max="4613" width="10.7109375" customWidth="1"/>
    <col min="4614" max="4614" width="2.140625" customWidth="1"/>
    <col min="4615" max="4615" width="10.7109375" customWidth="1"/>
    <col min="4616" max="4616" width="1.85546875" customWidth="1"/>
    <col min="4617" max="4617" width="10.7109375" customWidth="1"/>
    <col min="4618" max="4618" width="2.140625" customWidth="1"/>
    <col min="4619" max="4619" width="40.7109375" customWidth="1"/>
    <col min="4620" max="4621" width="5.140625" customWidth="1"/>
    <col min="4622" max="4622" width="2.7109375" customWidth="1"/>
    <col min="4623" max="4625" width="12.7109375" customWidth="1"/>
    <col min="4626" max="4626" width="1.5703125" customWidth="1"/>
    <col min="4627" max="4627" width="13.7109375" customWidth="1"/>
    <col min="4628" max="4628" width="2.7109375" customWidth="1"/>
    <col min="4860" max="4860" width="6.42578125" customWidth="1"/>
    <col min="4861" max="4861" width="10.7109375" customWidth="1"/>
    <col min="4862" max="4862" width="2.140625" customWidth="1"/>
    <col min="4863" max="4863" width="10.7109375" customWidth="1"/>
    <col min="4864" max="4864" width="2.28515625" customWidth="1"/>
    <col min="4865" max="4865" width="10.7109375" customWidth="1"/>
    <col min="4866" max="4866" width="1.85546875" customWidth="1"/>
    <col min="4867" max="4867" width="10.7109375" customWidth="1"/>
    <col min="4868" max="4868" width="1.85546875" customWidth="1"/>
    <col min="4869" max="4869" width="10.7109375" customWidth="1"/>
    <col min="4870" max="4870" width="2.140625" customWidth="1"/>
    <col min="4871" max="4871" width="10.7109375" customWidth="1"/>
    <col min="4872" max="4872" width="1.85546875" customWidth="1"/>
    <col min="4873" max="4873" width="10.7109375" customWidth="1"/>
    <col min="4874" max="4874" width="2.140625" customWidth="1"/>
    <col min="4875" max="4875" width="40.7109375" customWidth="1"/>
    <col min="4876" max="4877" width="5.140625" customWidth="1"/>
    <col min="4878" max="4878" width="2.7109375" customWidth="1"/>
    <col min="4879" max="4881" width="12.7109375" customWidth="1"/>
    <col min="4882" max="4882" width="1.5703125" customWidth="1"/>
    <col min="4883" max="4883" width="13.7109375" customWidth="1"/>
    <col min="4884" max="4884" width="2.7109375" customWidth="1"/>
    <col min="5116" max="5116" width="6.42578125" customWidth="1"/>
    <col min="5117" max="5117" width="10.7109375" customWidth="1"/>
    <col min="5118" max="5118" width="2.140625" customWidth="1"/>
    <col min="5119" max="5119" width="10.7109375" customWidth="1"/>
    <col min="5120" max="5120" width="2.28515625" customWidth="1"/>
    <col min="5121" max="5121" width="10.7109375" customWidth="1"/>
    <col min="5122" max="5122" width="1.85546875" customWidth="1"/>
    <col min="5123" max="5123" width="10.7109375" customWidth="1"/>
    <col min="5124" max="5124" width="1.85546875" customWidth="1"/>
    <col min="5125" max="5125" width="10.7109375" customWidth="1"/>
    <col min="5126" max="5126" width="2.140625" customWidth="1"/>
    <col min="5127" max="5127" width="10.7109375" customWidth="1"/>
    <col min="5128" max="5128" width="1.85546875" customWidth="1"/>
    <col min="5129" max="5129" width="10.7109375" customWidth="1"/>
    <col min="5130" max="5130" width="2.140625" customWidth="1"/>
    <col min="5131" max="5131" width="40.7109375" customWidth="1"/>
    <col min="5132" max="5133" width="5.140625" customWidth="1"/>
    <col min="5134" max="5134" width="2.7109375" customWidth="1"/>
    <col min="5135" max="5137" width="12.7109375" customWidth="1"/>
    <col min="5138" max="5138" width="1.5703125" customWidth="1"/>
    <col min="5139" max="5139" width="13.7109375" customWidth="1"/>
    <col min="5140" max="5140" width="2.7109375" customWidth="1"/>
    <col min="5372" max="5372" width="6.42578125" customWidth="1"/>
    <col min="5373" max="5373" width="10.7109375" customWidth="1"/>
    <col min="5374" max="5374" width="2.140625" customWidth="1"/>
    <col min="5375" max="5375" width="10.7109375" customWidth="1"/>
    <col min="5376" max="5376" width="2.28515625" customWidth="1"/>
    <col min="5377" max="5377" width="10.7109375" customWidth="1"/>
    <col min="5378" max="5378" width="1.85546875" customWidth="1"/>
    <col min="5379" max="5379" width="10.7109375" customWidth="1"/>
    <col min="5380" max="5380" width="1.85546875" customWidth="1"/>
    <col min="5381" max="5381" width="10.7109375" customWidth="1"/>
    <col min="5382" max="5382" width="2.140625" customWidth="1"/>
    <col min="5383" max="5383" width="10.7109375" customWidth="1"/>
    <col min="5384" max="5384" width="1.85546875" customWidth="1"/>
    <col min="5385" max="5385" width="10.7109375" customWidth="1"/>
    <col min="5386" max="5386" width="2.140625" customWidth="1"/>
    <col min="5387" max="5387" width="40.7109375" customWidth="1"/>
    <col min="5388" max="5389" width="5.140625" customWidth="1"/>
    <col min="5390" max="5390" width="2.7109375" customWidth="1"/>
    <col min="5391" max="5393" width="12.7109375" customWidth="1"/>
    <col min="5394" max="5394" width="1.5703125" customWidth="1"/>
    <col min="5395" max="5395" width="13.7109375" customWidth="1"/>
    <col min="5396" max="5396" width="2.7109375" customWidth="1"/>
    <col min="5628" max="5628" width="6.42578125" customWidth="1"/>
    <col min="5629" max="5629" width="10.7109375" customWidth="1"/>
    <col min="5630" max="5630" width="2.140625" customWidth="1"/>
    <col min="5631" max="5631" width="10.7109375" customWidth="1"/>
    <col min="5632" max="5632" width="2.28515625" customWidth="1"/>
    <col min="5633" max="5633" width="10.7109375" customWidth="1"/>
    <col min="5634" max="5634" width="1.85546875" customWidth="1"/>
    <col min="5635" max="5635" width="10.7109375" customWidth="1"/>
    <col min="5636" max="5636" width="1.85546875" customWidth="1"/>
    <col min="5637" max="5637" width="10.7109375" customWidth="1"/>
    <col min="5638" max="5638" width="2.140625" customWidth="1"/>
    <col min="5639" max="5639" width="10.7109375" customWidth="1"/>
    <col min="5640" max="5640" width="1.85546875" customWidth="1"/>
    <col min="5641" max="5641" width="10.7109375" customWidth="1"/>
    <col min="5642" max="5642" width="2.140625" customWidth="1"/>
    <col min="5643" max="5643" width="40.7109375" customWidth="1"/>
    <col min="5644" max="5645" width="5.140625" customWidth="1"/>
    <col min="5646" max="5646" width="2.7109375" customWidth="1"/>
    <col min="5647" max="5649" width="12.7109375" customWidth="1"/>
    <col min="5650" max="5650" width="1.5703125" customWidth="1"/>
    <col min="5651" max="5651" width="13.7109375" customWidth="1"/>
    <col min="5652" max="5652" width="2.7109375" customWidth="1"/>
    <col min="5884" max="5884" width="6.42578125" customWidth="1"/>
    <col min="5885" max="5885" width="10.7109375" customWidth="1"/>
    <col min="5886" max="5886" width="2.140625" customWidth="1"/>
    <col min="5887" max="5887" width="10.7109375" customWidth="1"/>
    <col min="5888" max="5888" width="2.28515625" customWidth="1"/>
    <col min="5889" max="5889" width="10.7109375" customWidth="1"/>
    <col min="5890" max="5890" width="1.85546875" customWidth="1"/>
    <col min="5891" max="5891" width="10.7109375" customWidth="1"/>
    <col min="5892" max="5892" width="1.85546875" customWidth="1"/>
    <col min="5893" max="5893" width="10.7109375" customWidth="1"/>
    <col min="5894" max="5894" width="2.140625" customWidth="1"/>
    <col min="5895" max="5895" width="10.7109375" customWidth="1"/>
    <col min="5896" max="5896" width="1.85546875" customWidth="1"/>
    <col min="5897" max="5897" width="10.7109375" customWidth="1"/>
    <col min="5898" max="5898" width="2.140625" customWidth="1"/>
    <col min="5899" max="5899" width="40.7109375" customWidth="1"/>
    <col min="5900" max="5901" width="5.140625" customWidth="1"/>
    <col min="5902" max="5902" width="2.7109375" customWidth="1"/>
    <col min="5903" max="5905" width="12.7109375" customWidth="1"/>
    <col min="5906" max="5906" width="1.5703125" customWidth="1"/>
    <col min="5907" max="5907" width="13.7109375" customWidth="1"/>
    <col min="5908" max="5908" width="2.7109375" customWidth="1"/>
    <col min="6140" max="6140" width="6.42578125" customWidth="1"/>
    <col min="6141" max="6141" width="10.7109375" customWidth="1"/>
    <col min="6142" max="6142" width="2.140625" customWidth="1"/>
    <col min="6143" max="6143" width="10.7109375" customWidth="1"/>
    <col min="6144" max="6144" width="2.28515625" customWidth="1"/>
    <col min="6145" max="6145" width="10.7109375" customWidth="1"/>
    <col min="6146" max="6146" width="1.85546875" customWidth="1"/>
    <col min="6147" max="6147" width="10.7109375" customWidth="1"/>
    <col min="6148" max="6148" width="1.85546875" customWidth="1"/>
    <col min="6149" max="6149" width="10.7109375" customWidth="1"/>
    <col min="6150" max="6150" width="2.140625" customWidth="1"/>
    <col min="6151" max="6151" width="10.7109375" customWidth="1"/>
    <col min="6152" max="6152" width="1.85546875" customWidth="1"/>
    <col min="6153" max="6153" width="10.7109375" customWidth="1"/>
    <col min="6154" max="6154" width="2.140625" customWidth="1"/>
    <col min="6155" max="6155" width="40.7109375" customWidth="1"/>
    <col min="6156" max="6157" width="5.140625" customWidth="1"/>
    <col min="6158" max="6158" width="2.7109375" customWidth="1"/>
    <col min="6159" max="6161" width="12.7109375" customWidth="1"/>
    <col min="6162" max="6162" width="1.5703125" customWidth="1"/>
    <col min="6163" max="6163" width="13.7109375" customWidth="1"/>
    <col min="6164" max="6164" width="2.7109375" customWidth="1"/>
    <col min="6396" max="6396" width="6.42578125" customWidth="1"/>
    <col min="6397" max="6397" width="10.7109375" customWidth="1"/>
    <col min="6398" max="6398" width="2.140625" customWidth="1"/>
    <col min="6399" max="6399" width="10.7109375" customWidth="1"/>
    <col min="6400" max="6400" width="2.28515625" customWidth="1"/>
    <col min="6401" max="6401" width="10.7109375" customWidth="1"/>
    <col min="6402" max="6402" width="1.85546875" customWidth="1"/>
    <col min="6403" max="6403" width="10.7109375" customWidth="1"/>
    <col min="6404" max="6404" width="1.85546875" customWidth="1"/>
    <col min="6405" max="6405" width="10.7109375" customWidth="1"/>
    <col min="6406" max="6406" width="2.140625" customWidth="1"/>
    <col min="6407" max="6407" width="10.7109375" customWidth="1"/>
    <col min="6408" max="6408" width="1.85546875" customWidth="1"/>
    <col min="6409" max="6409" width="10.7109375" customWidth="1"/>
    <col min="6410" max="6410" width="2.140625" customWidth="1"/>
    <col min="6411" max="6411" width="40.7109375" customWidth="1"/>
    <col min="6412" max="6413" width="5.140625" customWidth="1"/>
    <col min="6414" max="6414" width="2.7109375" customWidth="1"/>
    <col min="6415" max="6417" width="12.7109375" customWidth="1"/>
    <col min="6418" max="6418" width="1.5703125" customWidth="1"/>
    <col min="6419" max="6419" width="13.7109375" customWidth="1"/>
    <col min="6420" max="6420" width="2.7109375" customWidth="1"/>
    <col min="6652" max="6652" width="6.42578125" customWidth="1"/>
    <col min="6653" max="6653" width="10.7109375" customWidth="1"/>
    <col min="6654" max="6654" width="2.140625" customWidth="1"/>
    <col min="6655" max="6655" width="10.7109375" customWidth="1"/>
    <col min="6656" max="6656" width="2.28515625" customWidth="1"/>
    <col min="6657" max="6657" width="10.7109375" customWidth="1"/>
    <col min="6658" max="6658" width="1.85546875" customWidth="1"/>
    <col min="6659" max="6659" width="10.7109375" customWidth="1"/>
    <col min="6660" max="6660" width="1.85546875" customWidth="1"/>
    <col min="6661" max="6661" width="10.7109375" customWidth="1"/>
    <col min="6662" max="6662" width="2.140625" customWidth="1"/>
    <col min="6663" max="6663" width="10.7109375" customWidth="1"/>
    <col min="6664" max="6664" width="1.85546875" customWidth="1"/>
    <col min="6665" max="6665" width="10.7109375" customWidth="1"/>
    <col min="6666" max="6666" width="2.140625" customWidth="1"/>
    <col min="6667" max="6667" width="40.7109375" customWidth="1"/>
    <col min="6668" max="6669" width="5.140625" customWidth="1"/>
    <col min="6670" max="6670" width="2.7109375" customWidth="1"/>
    <col min="6671" max="6673" width="12.7109375" customWidth="1"/>
    <col min="6674" max="6674" width="1.5703125" customWidth="1"/>
    <col min="6675" max="6675" width="13.7109375" customWidth="1"/>
    <col min="6676" max="6676" width="2.7109375" customWidth="1"/>
    <col min="6908" max="6908" width="6.42578125" customWidth="1"/>
    <col min="6909" max="6909" width="10.7109375" customWidth="1"/>
    <col min="6910" max="6910" width="2.140625" customWidth="1"/>
    <col min="6911" max="6911" width="10.7109375" customWidth="1"/>
    <col min="6912" max="6912" width="2.28515625" customWidth="1"/>
    <col min="6913" max="6913" width="10.7109375" customWidth="1"/>
    <col min="6914" max="6914" width="1.85546875" customWidth="1"/>
    <col min="6915" max="6915" width="10.7109375" customWidth="1"/>
    <col min="6916" max="6916" width="1.85546875" customWidth="1"/>
    <col min="6917" max="6917" width="10.7109375" customWidth="1"/>
    <col min="6918" max="6918" width="2.140625" customWidth="1"/>
    <col min="6919" max="6919" width="10.7109375" customWidth="1"/>
    <col min="6920" max="6920" width="1.85546875" customWidth="1"/>
    <col min="6921" max="6921" width="10.7109375" customWidth="1"/>
    <col min="6922" max="6922" width="2.140625" customWidth="1"/>
    <col min="6923" max="6923" width="40.7109375" customWidth="1"/>
    <col min="6924" max="6925" width="5.140625" customWidth="1"/>
    <col min="6926" max="6926" width="2.7109375" customWidth="1"/>
    <col min="6927" max="6929" width="12.7109375" customWidth="1"/>
    <col min="6930" max="6930" width="1.5703125" customWidth="1"/>
    <col min="6931" max="6931" width="13.7109375" customWidth="1"/>
    <col min="6932" max="6932" width="2.7109375" customWidth="1"/>
    <col min="7164" max="7164" width="6.42578125" customWidth="1"/>
    <col min="7165" max="7165" width="10.7109375" customWidth="1"/>
    <col min="7166" max="7166" width="2.140625" customWidth="1"/>
    <col min="7167" max="7167" width="10.7109375" customWidth="1"/>
    <col min="7168" max="7168" width="2.28515625" customWidth="1"/>
    <col min="7169" max="7169" width="10.7109375" customWidth="1"/>
    <col min="7170" max="7170" width="1.85546875" customWidth="1"/>
    <col min="7171" max="7171" width="10.7109375" customWidth="1"/>
    <col min="7172" max="7172" width="1.85546875" customWidth="1"/>
    <col min="7173" max="7173" width="10.7109375" customWidth="1"/>
    <col min="7174" max="7174" width="2.140625" customWidth="1"/>
    <col min="7175" max="7175" width="10.7109375" customWidth="1"/>
    <col min="7176" max="7176" width="1.85546875" customWidth="1"/>
    <col min="7177" max="7177" width="10.7109375" customWidth="1"/>
    <col min="7178" max="7178" width="2.140625" customWidth="1"/>
    <col min="7179" max="7179" width="40.7109375" customWidth="1"/>
    <col min="7180" max="7181" width="5.140625" customWidth="1"/>
    <col min="7182" max="7182" width="2.7109375" customWidth="1"/>
    <col min="7183" max="7185" width="12.7109375" customWidth="1"/>
    <col min="7186" max="7186" width="1.5703125" customWidth="1"/>
    <col min="7187" max="7187" width="13.7109375" customWidth="1"/>
    <col min="7188" max="7188" width="2.7109375" customWidth="1"/>
    <col min="7420" max="7420" width="6.42578125" customWidth="1"/>
    <col min="7421" max="7421" width="10.7109375" customWidth="1"/>
    <col min="7422" max="7422" width="2.140625" customWidth="1"/>
    <col min="7423" max="7423" width="10.7109375" customWidth="1"/>
    <col min="7424" max="7424" width="2.28515625" customWidth="1"/>
    <col min="7425" max="7425" width="10.7109375" customWidth="1"/>
    <col min="7426" max="7426" width="1.85546875" customWidth="1"/>
    <col min="7427" max="7427" width="10.7109375" customWidth="1"/>
    <col min="7428" max="7428" width="1.85546875" customWidth="1"/>
    <col min="7429" max="7429" width="10.7109375" customWidth="1"/>
    <col min="7430" max="7430" width="2.140625" customWidth="1"/>
    <col min="7431" max="7431" width="10.7109375" customWidth="1"/>
    <col min="7432" max="7432" width="1.85546875" customWidth="1"/>
    <col min="7433" max="7433" width="10.7109375" customWidth="1"/>
    <col min="7434" max="7434" width="2.140625" customWidth="1"/>
    <col min="7435" max="7435" width="40.7109375" customWidth="1"/>
    <col min="7436" max="7437" width="5.140625" customWidth="1"/>
    <col min="7438" max="7438" width="2.7109375" customWidth="1"/>
    <col min="7439" max="7441" width="12.7109375" customWidth="1"/>
    <col min="7442" max="7442" width="1.5703125" customWidth="1"/>
    <col min="7443" max="7443" width="13.7109375" customWidth="1"/>
    <col min="7444" max="7444" width="2.7109375" customWidth="1"/>
    <col min="7676" max="7676" width="6.42578125" customWidth="1"/>
    <col min="7677" max="7677" width="10.7109375" customWidth="1"/>
    <col min="7678" max="7678" width="2.140625" customWidth="1"/>
    <col min="7679" max="7679" width="10.7109375" customWidth="1"/>
    <col min="7680" max="7680" width="2.28515625" customWidth="1"/>
    <col min="7681" max="7681" width="10.7109375" customWidth="1"/>
    <col min="7682" max="7682" width="1.85546875" customWidth="1"/>
    <col min="7683" max="7683" width="10.7109375" customWidth="1"/>
    <col min="7684" max="7684" width="1.85546875" customWidth="1"/>
    <col min="7685" max="7685" width="10.7109375" customWidth="1"/>
    <col min="7686" max="7686" width="2.140625" customWidth="1"/>
    <col min="7687" max="7687" width="10.7109375" customWidth="1"/>
    <col min="7688" max="7688" width="1.85546875" customWidth="1"/>
    <col min="7689" max="7689" width="10.7109375" customWidth="1"/>
    <col min="7690" max="7690" width="2.140625" customWidth="1"/>
    <col min="7691" max="7691" width="40.7109375" customWidth="1"/>
    <col min="7692" max="7693" width="5.140625" customWidth="1"/>
    <col min="7694" max="7694" width="2.7109375" customWidth="1"/>
    <col min="7695" max="7697" width="12.7109375" customWidth="1"/>
    <col min="7698" max="7698" width="1.5703125" customWidth="1"/>
    <col min="7699" max="7699" width="13.7109375" customWidth="1"/>
    <col min="7700" max="7700" width="2.7109375" customWidth="1"/>
    <col min="7932" max="7932" width="6.42578125" customWidth="1"/>
    <col min="7933" max="7933" width="10.7109375" customWidth="1"/>
    <col min="7934" max="7934" width="2.140625" customWidth="1"/>
    <col min="7935" max="7935" width="10.7109375" customWidth="1"/>
    <col min="7936" max="7936" width="2.28515625" customWidth="1"/>
    <col min="7937" max="7937" width="10.7109375" customWidth="1"/>
    <col min="7938" max="7938" width="1.85546875" customWidth="1"/>
    <col min="7939" max="7939" width="10.7109375" customWidth="1"/>
    <col min="7940" max="7940" width="1.85546875" customWidth="1"/>
    <col min="7941" max="7941" width="10.7109375" customWidth="1"/>
    <col min="7942" max="7942" width="2.140625" customWidth="1"/>
    <col min="7943" max="7943" width="10.7109375" customWidth="1"/>
    <col min="7944" max="7944" width="1.85546875" customWidth="1"/>
    <col min="7945" max="7945" width="10.7109375" customWidth="1"/>
    <col min="7946" max="7946" width="2.140625" customWidth="1"/>
    <col min="7947" max="7947" width="40.7109375" customWidth="1"/>
    <col min="7948" max="7949" width="5.140625" customWidth="1"/>
    <col min="7950" max="7950" width="2.7109375" customWidth="1"/>
    <col min="7951" max="7953" width="12.7109375" customWidth="1"/>
    <col min="7954" max="7954" width="1.5703125" customWidth="1"/>
    <col min="7955" max="7955" width="13.7109375" customWidth="1"/>
    <col min="7956" max="7956" width="2.7109375" customWidth="1"/>
    <col min="8188" max="8188" width="6.42578125" customWidth="1"/>
    <col min="8189" max="8189" width="10.7109375" customWidth="1"/>
    <col min="8190" max="8190" width="2.140625" customWidth="1"/>
    <col min="8191" max="8191" width="10.7109375" customWidth="1"/>
    <col min="8192" max="8192" width="2.28515625" customWidth="1"/>
    <col min="8193" max="8193" width="10.7109375" customWidth="1"/>
    <col min="8194" max="8194" width="1.85546875" customWidth="1"/>
    <col min="8195" max="8195" width="10.7109375" customWidth="1"/>
    <col min="8196" max="8196" width="1.85546875" customWidth="1"/>
    <col min="8197" max="8197" width="10.7109375" customWidth="1"/>
    <col min="8198" max="8198" width="2.140625" customWidth="1"/>
    <col min="8199" max="8199" width="10.7109375" customWidth="1"/>
    <col min="8200" max="8200" width="1.85546875" customWidth="1"/>
    <col min="8201" max="8201" width="10.7109375" customWidth="1"/>
    <col min="8202" max="8202" width="2.140625" customWidth="1"/>
    <col min="8203" max="8203" width="40.7109375" customWidth="1"/>
    <col min="8204" max="8205" width="5.140625" customWidth="1"/>
    <col min="8206" max="8206" width="2.7109375" customWidth="1"/>
    <col min="8207" max="8209" width="12.7109375" customWidth="1"/>
    <col min="8210" max="8210" width="1.5703125" customWidth="1"/>
    <col min="8211" max="8211" width="13.7109375" customWidth="1"/>
    <col min="8212" max="8212" width="2.7109375" customWidth="1"/>
    <col min="8444" max="8444" width="6.42578125" customWidth="1"/>
    <col min="8445" max="8445" width="10.7109375" customWidth="1"/>
    <col min="8446" max="8446" width="2.140625" customWidth="1"/>
    <col min="8447" max="8447" width="10.7109375" customWidth="1"/>
    <col min="8448" max="8448" width="2.28515625" customWidth="1"/>
    <col min="8449" max="8449" width="10.7109375" customWidth="1"/>
    <col min="8450" max="8450" width="1.85546875" customWidth="1"/>
    <col min="8451" max="8451" width="10.7109375" customWidth="1"/>
    <col min="8452" max="8452" width="1.85546875" customWidth="1"/>
    <col min="8453" max="8453" width="10.7109375" customWidth="1"/>
    <col min="8454" max="8454" width="2.140625" customWidth="1"/>
    <col min="8455" max="8455" width="10.7109375" customWidth="1"/>
    <col min="8456" max="8456" width="1.85546875" customWidth="1"/>
    <col min="8457" max="8457" width="10.7109375" customWidth="1"/>
    <col min="8458" max="8458" width="2.140625" customWidth="1"/>
    <col min="8459" max="8459" width="40.7109375" customWidth="1"/>
    <col min="8460" max="8461" width="5.140625" customWidth="1"/>
    <col min="8462" max="8462" width="2.7109375" customWidth="1"/>
    <col min="8463" max="8465" width="12.7109375" customWidth="1"/>
    <col min="8466" max="8466" width="1.5703125" customWidth="1"/>
    <col min="8467" max="8467" width="13.7109375" customWidth="1"/>
    <col min="8468" max="8468" width="2.7109375" customWidth="1"/>
    <col min="8700" max="8700" width="6.42578125" customWidth="1"/>
    <col min="8701" max="8701" width="10.7109375" customWidth="1"/>
    <col min="8702" max="8702" width="2.140625" customWidth="1"/>
    <col min="8703" max="8703" width="10.7109375" customWidth="1"/>
    <col min="8704" max="8704" width="2.28515625" customWidth="1"/>
    <col min="8705" max="8705" width="10.7109375" customWidth="1"/>
    <col min="8706" max="8706" width="1.85546875" customWidth="1"/>
    <col min="8707" max="8707" width="10.7109375" customWidth="1"/>
    <col min="8708" max="8708" width="1.85546875" customWidth="1"/>
    <col min="8709" max="8709" width="10.7109375" customWidth="1"/>
    <col min="8710" max="8710" width="2.140625" customWidth="1"/>
    <col min="8711" max="8711" width="10.7109375" customWidth="1"/>
    <col min="8712" max="8712" width="1.85546875" customWidth="1"/>
    <col min="8713" max="8713" width="10.7109375" customWidth="1"/>
    <col min="8714" max="8714" width="2.140625" customWidth="1"/>
    <col min="8715" max="8715" width="40.7109375" customWidth="1"/>
    <col min="8716" max="8717" width="5.140625" customWidth="1"/>
    <col min="8718" max="8718" width="2.7109375" customWidth="1"/>
    <col min="8719" max="8721" width="12.7109375" customWidth="1"/>
    <col min="8722" max="8722" width="1.5703125" customWidth="1"/>
    <col min="8723" max="8723" width="13.7109375" customWidth="1"/>
    <col min="8724" max="8724" width="2.7109375" customWidth="1"/>
    <col min="8956" max="8956" width="6.42578125" customWidth="1"/>
    <col min="8957" max="8957" width="10.7109375" customWidth="1"/>
    <col min="8958" max="8958" width="2.140625" customWidth="1"/>
    <col min="8959" max="8959" width="10.7109375" customWidth="1"/>
    <col min="8960" max="8960" width="2.28515625" customWidth="1"/>
    <col min="8961" max="8961" width="10.7109375" customWidth="1"/>
    <col min="8962" max="8962" width="1.85546875" customWidth="1"/>
    <col min="8963" max="8963" width="10.7109375" customWidth="1"/>
    <col min="8964" max="8964" width="1.85546875" customWidth="1"/>
    <col min="8965" max="8965" width="10.7109375" customWidth="1"/>
    <col min="8966" max="8966" width="2.140625" customWidth="1"/>
    <col min="8967" max="8967" width="10.7109375" customWidth="1"/>
    <col min="8968" max="8968" width="1.85546875" customWidth="1"/>
    <col min="8969" max="8969" width="10.7109375" customWidth="1"/>
    <col min="8970" max="8970" width="2.140625" customWidth="1"/>
    <col min="8971" max="8971" width="40.7109375" customWidth="1"/>
    <col min="8972" max="8973" width="5.140625" customWidth="1"/>
    <col min="8974" max="8974" width="2.7109375" customWidth="1"/>
    <col min="8975" max="8977" width="12.7109375" customWidth="1"/>
    <col min="8978" max="8978" width="1.5703125" customWidth="1"/>
    <col min="8979" max="8979" width="13.7109375" customWidth="1"/>
    <col min="8980" max="8980" width="2.7109375" customWidth="1"/>
    <col min="9212" max="9212" width="6.42578125" customWidth="1"/>
    <col min="9213" max="9213" width="10.7109375" customWidth="1"/>
    <col min="9214" max="9214" width="2.140625" customWidth="1"/>
    <col min="9215" max="9215" width="10.7109375" customWidth="1"/>
    <col min="9216" max="9216" width="2.28515625" customWidth="1"/>
    <col min="9217" max="9217" width="10.7109375" customWidth="1"/>
    <col min="9218" max="9218" width="1.85546875" customWidth="1"/>
    <col min="9219" max="9219" width="10.7109375" customWidth="1"/>
    <col min="9220" max="9220" width="1.85546875" customWidth="1"/>
    <col min="9221" max="9221" width="10.7109375" customWidth="1"/>
    <col min="9222" max="9222" width="2.140625" customWidth="1"/>
    <col min="9223" max="9223" width="10.7109375" customWidth="1"/>
    <col min="9224" max="9224" width="1.85546875" customWidth="1"/>
    <col min="9225" max="9225" width="10.7109375" customWidth="1"/>
    <col min="9226" max="9226" width="2.140625" customWidth="1"/>
    <col min="9227" max="9227" width="40.7109375" customWidth="1"/>
    <col min="9228" max="9229" width="5.140625" customWidth="1"/>
    <col min="9230" max="9230" width="2.7109375" customWidth="1"/>
    <col min="9231" max="9233" width="12.7109375" customWidth="1"/>
    <col min="9234" max="9234" width="1.5703125" customWidth="1"/>
    <col min="9235" max="9235" width="13.7109375" customWidth="1"/>
    <col min="9236" max="9236" width="2.7109375" customWidth="1"/>
    <col min="9468" max="9468" width="6.42578125" customWidth="1"/>
    <col min="9469" max="9469" width="10.7109375" customWidth="1"/>
    <col min="9470" max="9470" width="2.140625" customWidth="1"/>
    <col min="9471" max="9471" width="10.7109375" customWidth="1"/>
    <col min="9472" max="9472" width="2.28515625" customWidth="1"/>
    <col min="9473" max="9473" width="10.7109375" customWidth="1"/>
    <col min="9474" max="9474" width="1.85546875" customWidth="1"/>
    <col min="9475" max="9475" width="10.7109375" customWidth="1"/>
    <col min="9476" max="9476" width="1.85546875" customWidth="1"/>
    <col min="9477" max="9477" width="10.7109375" customWidth="1"/>
    <col min="9478" max="9478" width="2.140625" customWidth="1"/>
    <col min="9479" max="9479" width="10.7109375" customWidth="1"/>
    <col min="9480" max="9480" width="1.85546875" customWidth="1"/>
    <col min="9481" max="9481" width="10.7109375" customWidth="1"/>
    <col min="9482" max="9482" width="2.140625" customWidth="1"/>
    <col min="9483" max="9483" width="40.7109375" customWidth="1"/>
    <col min="9484" max="9485" width="5.140625" customWidth="1"/>
    <col min="9486" max="9486" width="2.7109375" customWidth="1"/>
    <col min="9487" max="9489" width="12.7109375" customWidth="1"/>
    <col min="9490" max="9490" width="1.5703125" customWidth="1"/>
    <col min="9491" max="9491" width="13.7109375" customWidth="1"/>
    <col min="9492" max="9492" width="2.7109375" customWidth="1"/>
    <col min="9724" max="9724" width="6.42578125" customWidth="1"/>
    <col min="9725" max="9725" width="10.7109375" customWidth="1"/>
    <col min="9726" max="9726" width="2.140625" customWidth="1"/>
    <col min="9727" max="9727" width="10.7109375" customWidth="1"/>
    <col min="9728" max="9728" width="2.28515625" customWidth="1"/>
    <col min="9729" max="9729" width="10.7109375" customWidth="1"/>
    <col min="9730" max="9730" width="1.85546875" customWidth="1"/>
    <col min="9731" max="9731" width="10.7109375" customWidth="1"/>
    <col min="9732" max="9732" width="1.85546875" customWidth="1"/>
    <col min="9733" max="9733" width="10.7109375" customWidth="1"/>
    <col min="9734" max="9734" width="2.140625" customWidth="1"/>
    <col min="9735" max="9735" width="10.7109375" customWidth="1"/>
    <col min="9736" max="9736" width="1.85546875" customWidth="1"/>
    <col min="9737" max="9737" width="10.7109375" customWidth="1"/>
    <col min="9738" max="9738" width="2.140625" customWidth="1"/>
    <col min="9739" max="9739" width="40.7109375" customWidth="1"/>
    <col min="9740" max="9741" width="5.140625" customWidth="1"/>
    <col min="9742" max="9742" width="2.7109375" customWidth="1"/>
    <col min="9743" max="9745" width="12.7109375" customWidth="1"/>
    <col min="9746" max="9746" width="1.5703125" customWidth="1"/>
    <col min="9747" max="9747" width="13.7109375" customWidth="1"/>
    <col min="9748" max="9748" width="2.7109375" customWidth="1"/>
    <col min="9980" max="9980" width="6.42578125" customWidth="1"/>
    <col min="9981" max="9981" width="10.7109375" customWidth="1"/>
    <col min="9982" max="9982" width="2.140625" customWidth="1"/>
    <col min="9983" max="9983" width="10.7109375" customWidth="1"/>
    <col min="9984" max="9984" width="2.28515625" customWidth="1"/>
    <col min="9985" max="9985" width="10.7109375" customWidth="1"/>
    <col min="9986" max="9986" width="1.85546875" customWidth="1"/>
    <col min="9987" max="9987" width="10.7109375" customWidth="1"/>
    <col min="9988" max="9988" width="1.85546875" customWidth="1"/>
    <col min="9989" max="9989" width="10.7109375" customWidth="1"/>
    <col min="9990" max="9990" width="2.140625" customWidth="1"/>
    <col min="9991" max="9991" width="10.7109375" customWidth="1"/>
    <col min="9992" max="9992" width="1.85546875" customWidth="1"/>
    <col min="9993" max="9993" width="10.7109375" customWidth="1"/>
    <col min="9994" max="9994" width="2.140625" customWidth="1"/>
    <col min="9995" max="9995" width="40.7109375" customWidth="1"/>
    <col min="9996" max="9997" width="5.140625" customWidth="1"/>
    <col min="9998" max="9998" width="2.7109375" customWidth="1"/>
    <col min="9999" max="10001" width="12.7109375" customWidth="1"/>
    <col min="10002" max="10002" width="1.5703125" customWidth="1"/>
    <col min="10003" max="10003" width="13.7109375" customWidth="1"/>
    <col min="10004" max="10004" width="2.7109375" customWidth="1"/>
    <col min="10236" max="10236" width="6.42578125" customWidth="1"/>
    <col min="10237" max="10237" width="10.7109375" customWidth="1"/>
    <col min="10238" max="10238" width="2.140625" customWidth="1"/>
    <col min="10239" max="10239" width="10.7109375" customWidth="1"/>
    <col min="10240" max="10240" width="2.28515625" customWidth="1"/>
    <col min="10241" max="10241" width="10.7109375" customWidth="1"/>
    <col min="10242" max="10242" width="1.85546875" customWidth="1"/>
    <col min="10243" max="10243" width="10.7109375" customWidth="1"/>
    <col min="10244" max="10244" width="1.85546875" customWidth="1"/>
    <col min="10245" max="10245" width="10.7109375" customWidth="1"/>
    <col min="10246" max="10246" width="2.140625" customWidth="1"/>
    <col min="10247" max="10247" width="10.7109375" customWidth="1"/>
    <col min="10248" max="10248" width="1.85546875" customWidth="1"/>
    <col min="10249" max="10249" width="10.7109375" customWidth="1"/>
    <col min="10250" max="10250" width="2.140625" customWidth="1"/>
    <col min="10251" max="10251" width="40.7109375" customWidth="1"/>
    <col min="10252" max="10253" width="5.140625" customWidth="1"/>
    <col min="10254" max="10254" width="2.7109375" customWidth="1"/>
    <col min="10255" max="10257" width="12.7109375" customWidth="1"/>
    <col min="10258" max="10258" width="1.5703125" customWidth="1"/>
    <col min="10259" max="10259" width="13.7109375" customWidth="1"/>
    <col min="10260" max="10260" width="2.7109375" customWidth="1"/>
    <col min="10492" max="10492" width="6.42578125" customWidth="1"/>
    <col min="10493" max="10493" width="10.7109375" customWidth="1"/>
    <col min="10494" max="10494" width="2.140625" customWidth="1"/>
    <col min="10495" max="10495" width="10.7109375" customWidth="1"/>
    <col min="10496" max="10496" width="2.28515625" customWidth="1"/>
    <col min="10497" max="10497" width="10.7109375" customWidth="1"/>
    <col min="10498" max="10498" width="1.85546875" customWidth="1"/>
    <col min="10499" max="10499" width="10.7109375" customWidth="1"/>
    <col min="10500" max="10500" width="1.85546875" customWidth="1"/>
    <col min="10501" max="10501" width="10.7109375" customWidth="1"/>
    <col min="10502" max="10502" width="2.140625" customWidth="1"/>
    <col min="10503" max="10503" width="10.7109375" customWidth="1"/>
    <col min="10504" max="10504" width="1.85546875" customWidth="1"/>
    <col min="10505" max="10505" width="10.7109375" customWidth="1"/>
    <col min="10506" max="10506" width="2.140625" customWidth="1"/>
    <col min="10507" max="10507" width="40.7109375" customWidth="1"/>
    <col min="10508" max="10509" width="5.140625" customWidth="1"/>
    <col min="10510" max="10510" width="2.7109375" customWidth="1"/>
    <col min="10511" max="10513" width="12.7109375" customWidth="1"/>
    <col min="10514" max="10514" width="1.5703125" customWidth="1"/>
    <col min="10515" max="10515" width="13.7109375" customWidth="1"/>
    <col min="10516" max="10516" width="2.7109375" customWidth="1"/>
    <col min="10748" max="10748" width="6.42578125" customWidth="1"/>
    <col min="10749" max="10749" width="10.7109375" customWidth="1"/>
    <col min="10750" max="10750" width="2.140625" customWidth="1"/>
    <col min="10751" max="10751" width="10.7109375" customWidth="1"/>
    <col min="10752" max="10752" width="2.28515625" customWidth="1"/>
    <col min="10753" max="10753" width="10.7109375" customWidth="1"/>
    <col min="10754" max="10754" width="1.85546875" customWidth="1"/>
    <col min="10755" max="10755" width="10.7109375" customWidth="1"/>
    <col min="10756" max="10756" width="1.85546875" customWidth="1"/>
    <col min="10757" max="10757" width="10.7109375" customWidth="1"/>
    <col min="10758" max="10758" width="2.140625" customWidth="1"/>
    <col min="10759" max="10759" width="10.7109375" customWidth="1"/>
    <col min="10760" max="10760" width="1.85546875" customWidth="1"/>
    <col min="10761" max="10761" width="10.7109375" customWidth="1"/>
    <col min="10762" max="10762" width="2.140625" customWidth="1"/>
    <col min="10763" max="10763" width="40.7109375" customWidth="1"/>
    <col min="10764" max="10765" width="5.140625" customWidth="1"/>
    <col min="10766" max="10766" width="2.7109375" customWidth="1"/>
    <col min="10767" max="10769" width="12.7109375" customWidth="1"/>
    <col min="10770" max="10770" width="1.5703125" customWidth="1"/>
    <col min="10771" max="10771" width="13.7109375" customWidth="1"/>
    <col min="10772" max="10772" width="2.7109375" customWidth="1"/>
    <col min="11004" max="11004" width="6.42578125" customWidth="1"/>
    <col min="11005" max="11005" width="10.7109375" customWidth="1"/>
    <col min="11006" max="11006" width="2.140625" customWidth="1"/>
    <col min="11007" max="11007" width="10.7109375" customWidth="1"/>
    <col min="11008" max="11008" width="2.28515625" customWidth="1"/>
    <col min="11009" max="11009" width="10.7109375" customWidth="1"/>
    <col min="11010" max="11010" width="1.85546875" customWidth="1"/>
    <col min="11011" max="11011" width="10.7109375" customWidth="1"/>
    <col min="11012" max="11012" width="1.85546875" customWidth="1"/>
    <col min="11013" max="11013" width="10.7109375" customWidth="1"/>
    <col min="11014" max="11014" width="2.140625" customWidth="1"/>
    <col min="11015" max="11015" width="10.7109375" customWidth="1"/>
    <col min="11016" max="11016" width="1.85546875" customWidth="1"/>
    <col min="11017" max="11017" width="10.7109375" customWidth="1"/>
    <col min="11018" max="11018" width="2.140625" customWidth="1"/>
    <col min="11019" max="11019" width="40.7109375" customWidth="1"/>
    <col min="11020" max="11021" width="5.140625" customWidth="1"/>
    <col min="11022" max="11022" width="2.7109375" customWidth="1"/>
    <col min="11023" max="11025" width="12.7109375" customWidth="1"/>
    <col min="11026" max="11026" width="1.5703125" customWidth="1"/>
    <col min="11027" max="11027" width="13.7109375" customWidth="1"/>
    <col min="11028" max="11028" width="2.7109375" customWidth="1"/>
    <col min="11260" max="11260" width="6.42578125" customWidth="1"/>
    <col min="11261" max="11261" width="10.7109375" customWidth="1"/>
    <col min="11262" max="11262" width="2.140625" customWidth="1"/>
    <col min="11263" max="11263" width="10.7109375" customWidth="1"/>
    <col min="11264" max="11264" width="2.28515625" customWidth="1"/>
    <col min="11265" max="11265" width="10.7109375" customWidth="1"/>
    <col min="11266" max="11266" width="1.85546875" customWidth="1"/>
    <col min="11267" max="11267" width="10.7109375" customWidth="1"/>
    <col min="11268" max="11268" width="1.85546875" customWidth="1"/>
    <col min="11269" max="11269" width="10.7109375" customWidth="1"/>
    <col min="11270" max="11270" width="2.140625" customWidth="1"/>
    <col min="11271" max="11271" width="10.7109375" customWidth="1"/>
    <col min="11272" max="11272" width="1.85546875" customWidth="1"/>
    <col min="11273" max="11273" width="10.7109375" customWidth="1"/>
    <col min="11274" max="11274" width="2.140625" customWidth="1"/>
    <col min="11275" max="11275" width="40.7109375" customWidth="1"/>
    <col min="11276" max="11277" width="5.140625" customWidth="1"/>
    <col min="11278" max="11278" width="2.7109375" customWidth="1"/>
    <col min="11279" max="11281" width="12.7109375" customWidth="1"/>
    <col min="11282" max="11282" width="1.5703125" customWidth="1"/>
    <col min="11283" max="11283" width="13.7109375" customWidth="1"/>
    <col min="11284" max="11284" width="2.7109375" customWidth="1"/>
    <col min="11516" max="11516" width="6.42578125" customWidth="1"/>
    <col min="11517" max="11517" width="10.7109375" customWidth="1"/>
    <col min="11518" max="11518" width="2.140625" customWidth="1"/>
    <col min="11519" max="11519" width="10.7109375" customWidth="1"/>
    <col min="11520" max="11520" width="2.28515625" customWidth="1"/>
    <col min="11521" max="11521" width="10.7109375" customWidth="1"/>
    <col min="11522" max="11522" width="1.85546875" customWidth="1"/>
    <col min="11523" max="11523" width="10.7109375" customWidth="1"/>
    <col min="11524" max="11524" width="1.85546875" customWidth="1"/>
    <col min="11525" max="11525" width="10.7109375" customWidth="1"/>
    <col min="11526" max="11526" width="2.140625" customWidth="1"/>
    <col min="11527" max="11527" width="10.7109375" customWidth="1"/>
    <col min="11528" max="11528" width="1.85546875" customWidth="1"/>
    <col min="11529" max="11529" width="10.7109375" customWidth="1"/>
    <col min="11530" max="11530" width="2.140625" customWidth="1"/>
    <col min="11531" max="11531" width="40.7109375" customWidth="1"/>
    <col min="11532" max="11533" width="5.140625" customWidth="1"/>
    <col min="11534" max="11534" width="2.7109375" customWidth="1"/>
    <col min="11535" max="11537" width="12.7109375" customWidth="1"/>
    <col min="11538" max="11538" width="1.5703125" customWidth="1"/>
    <col min="11539" max="11539" width="13.7109375" customWidth="1"/>
    <col min="11540" max="11540" width="2.7109375" customWidth="1"/>
    <col min="11772" max="11772" width="6.42578125" customWidth="1"/>
    <col min="11773" max="11773" width="10.7109375" customWidth="1"/>
    <col min="11774" max="11774" width="2.140625" customWidth="1"/>
    <col min="11775" max="11775" width="10.7109375" customWidth="1"/>
    <col min="11776" max="11776" width="2.28515625" customWidth="1"/>
    <col min="11777" max="11777" width="10.7109375" customWidth="1"/>
    <col min="11778" max="11778" width="1.85546875" customWidth="1"/>
    <col min="11779" max="11779" width="10.7109375" customWidth="1"/>
    <col min="11780" max="11780" width="1.85546875" customWidth="1"/>
    <col min="11781" max="11781" width="10.7109375" customWidth="1"/>
    <col min="11782" max="11782" width="2.140625" customWidth="1"/>
    <col min="11783" max="11783" width="10.7109375" customWidth="1"/>
    <col min="11784" max="11784" width="1.85546875" customWidth="1"/>
    <col min="11785" max="11785" width="10.7109375" customWidth="1"/>
    <col min="11786" max="11786" width="2.140625" customWidth="1"/>
    <col min="11787" max="11787" width="40.7109375" customWidth="1"/>
    <col min="11788" max="11789" width="5.140625" customWidth="1"/>
    <col min="11790" max="11790" width="2.7109375" customWidth="1"/>
    <col min="11791" max="11793" width="12.7109375" customWidth="1"/>
    <col min="11794" max="11794" width="1.5703125" customWidth="1"/>
    <col min="11795" max="11795" width="13.7109375" customWidth="1"/>
    <col min="11796" max="11796" width="2.7109375" customWidth="1"/>
    <col min="12028" max="12028" width="6.42578125" customWidth="1"/>
    <col min="12029" max="12029" width="10.7109375" customWidth="1"/>
    <col min="12030" max="12030" width="2.140625" customWidth="1"/>
    <col min="12031" max="12031" width="10.7109375" customWidth="1"/>
    <col min="12032" max="12032" width="2.28515625" customWidth="1"/>
    <col min="12033" max="12033" width="10.7109375" customWidth="1"/>
    <col min="12034" max="12034" width="1.85546875" customWidth="1"/>
    <col min="12035" max="12035" width="10.7109375" customWidth="1"/>
    <col min="12036" max="12036" width="1.85546875" customWidth="1"/>
    <col min="12037" max="12037" width="10.7109375" customWidth="1"/>
    <col min="12038" max="12038" width="2.140625" customWidth="1"/>
    <col min="12039" max="12039" width="10.7109375" customWidth="1"/>
    <col min="12040" max="12040" width="1.85546875" customWidth="1"/>
    <col min="12041" max="12041" width="10.7109375" customWidth="1"/>
    <col min="12042" max="12042" width="2.140625" customWidth="1"/>
    <col min="12043" max="12043" width="40.7109375" customWidth="1"/>
    <col min="12044" max="12045" width="5.140625" customWidth="1"/>
    <col min="12046" max="12046" width="2.7109375" customWidth="1"/>
    <col min="12047" max="12049" width="12.7109375" customWidth="1"/>
    <col min="12050" max="12050" width="1.5703125" customWidth="1"/>
    <col min="12051" max="12051" width="13.7109375" customWidth="1"/>
    <col min="12052" max="12052" width="2.7109375" customWidth="1"/>
    <col min="12284" max="12284" width="6.42578125" customWidth="1"/>
    <col min="12285" max="12285" width="10.7109375" customWidth="1"/>
    <col min="12286" max="12286" width="2.140625" customWidth="1"/>
    <col min="12287" max="12287" width="10.7109375" customWidth="1"/>
    <col min="12288" max="12288" width="2.28515625" customWidth="1"/>
    <col min="12289" max="12289" width="10.7109375" customWidth="1"/>
    <col min="12290" max="12290" width="1.85546875" customWidth="1"/>
    <col min="12291" max="12291" width="10.7109375" customWidth="1"/>
    <col min="12292" max="12292" width="1.85546875" customWidth="1"/>
    <col min="12293" max="12293" width="10.7109375" customWidth="1"/>
    <col min="12294" max="12294" width="2.140625" customWidth="1"/>
    <col min="12295" max="12295" width="10.7109375" customWidth="1"/>
    <col min="12296" max="12296" width="1.85546875" customWidth="1"/>
    <col min="12297" max="12297" width="10.7109375" customWidth="1"/>
    <col min="12298" max="12298" width="2.140625" customWidth="1"/>
    <col min="12299" max="12299" width="40.7109375" customWidth="1"/>
    <col min="12300" max="12301" width="5.140625" customWidth="1"/>
    <col min="12302" max="12302" width="2.7109375" customWidth="1"/>
    <col min="12303" max="12305" width="12.7109375" customWidth="1"/>
    <col min="12306" max="12306" width="1.5703125" customWidth="1"/>
    <col min="12307" max="12307" width="13.7109375" customWidth="1"/>
    <col min="12308" max="12308" width="2.7109375" customWidth="1"/>
    <col min="12540" max="12540" width="6.42578125" customWidth="1"/>
    <col min="12541" max="12541" width="10.7109375" customWidth="1"/>
    <col min="12542" max="12542" width="2.140625" customWidth="1"/>
    <col min="12543" max="12543" width="10.7109375" customWidth="1"/>
    <col min="12544" max="12544" width="2.28515625" customWidth="1"/>
    <col min="12545" max="12545" width="10.7109375" customWidth="1"/>
    <col min="12546" max="12546" width="1.85546875" customWidth="1"/>
    <col min="12547" max="12547" width="10.7109375" customWidth="1"/>
    <col min="12548" max="12548" width="1.85546875" customWidth="1"/>
    <col min="12549" max="12549" width="10.7109375" customWidth="1"/>
    <col min="12550" max="12550" width="2.140625" customWidth="1"/>
    <col min="12551" max="12551" width="10.7109375" customWidth="1"/>
    <col min="12552" max="12552" width="1.85546875" customWidth="1"/>
    <col min="12553" max="12553" width="10.7109375" customWidth="1"/>
    <col min="12554" max="12554" width="2.140625" customWidth="1"/>
    <col min="12555" max="12555" width="40.7109375" customWidth="1"/>
    <col min="12556" max="12557" width="5.140625" customWidth="1"/>
    <col min="12558" max="12558" width="2.7109375" customWidth="1"/>
    <col min="12559" max="12561" width="12.7109375" customWidth="1"/>
    <col min="12562" max="12562" width="1.5703125" customWidth="1"/>
    <col min="12563" max="12563" width="13.7109375" customWidth="1"/>
    <col min="12564" max="12564" width="2.7109375" customWidth="1"/>
    <col min="12796" max="12796" width="6.42578125" customWidth="1"/>
    <col min="12797" max="12797" width="10.7109375" customWidth="1"/>
    <col min="12798" max="12798" width="2.140625" customWidth="1"/>
    <col min="12799" max="12799" width="10.7109375" customWidth="1"/>
    <col min="12800" max="12800" width="2.28515625" customWidth="1"/>
    <col min="12801" max="12801" width="10.7109375" customWidth="1"/>
    <col min="12802" max="12802" width="1.85546875" customWidth="1"/>
    <col min="12803" max="12803" width="10.7109375" customWidth="1"/>
    <col min="12804" max="12804" width="1.85546875" customWidth="1"/>
    <col min="12805" max="12805" width="10.7109375" customWidth="1"/>
    <col min="12806" max="12806" width="2.140625" customWidth="1"/>
    <col min="12807" max="12807" width="10.7109375" customWidth="1"/>
    <col min="12808" max="12808" width="1.85546875" customWidth="1"/>
    <col min="12809" max="12809" width="10.7109375" customWidth="1"/>
    <col min="12810" max="12810" width="2.140625" customWidth="1"/>
    <col min="12811" max="12811" width="40.7109375" customWidth="1"/>
    <col min="12812" max="12813" width="5.140625" customWidth="1"/>
    <col min="12814" max="12814" width="2.7109375" customWidth="1"/>
    <col min="12815" max="12817" width="12.7109375" customWidth="1"/>
    <col min="12818" max="12818" width="1.5703125" customWidth="1"/>
    <col min="12819" max="12819" width="13.7109375" customWidth="1"/>
    <col min="12820" max="12820" width="2.7109375" customWidth="1"/>
    <col min="13052" max="13052" width="6.42578125" customWidth="1"/>
    <col min="13053" max="13053" width="10.7109375" customWidth="1"/>
    <col min="13054" max="13054" width="2.140625" customWidth="1"/>
    <col min="13055" max="13055" width="10.7109375" customWidth="1"/>
    <col min="13056" max="13056" width="2.28515625" customWidth="1"/>
    <col min="13057" max="13057" width="10.7109375" customWidth="1"/>
    <col min="13058" max="13058" width="1.85546875" customWidth="1"/>
    <col min="13059" max="13059" width="10.7109375" customWidth="1"/>
    <col min="13060" max="13060" width="1.85546875" customWidth="1"/>
    <col min="13061" max="13061" width="10.7109375" customWidth="1"/>
    <col min="13062" max="13062" width="2.140625" customWidth="1"/>
    <col min="13063" max="13063" width="10.7109375" customWidth="1"/>
    <col min="13064" max="13064" width="1.85546875" customWidth="1"/>
    <col min="13065" max="13065" width="10.7109375" customWidth="1"/>
    <col min="13066" max="13066" width="2.140625" customWidth="1"/>
    <col min="13067" max="13067" width="40.7109375" customWidth="1"/>
    <col min="13068" max="13069" width="5.140625" customWidth="1"/>
    <col min="13070" max="13070" width="2.7109375" customWidth="1"/>
    <col min="13071" max="13073" width="12.7109375" customWidth="1"/>
    <col min="13074" max="13074" width="1.5703125" customWidth="1"/>
    <col min="13075" max="13075" width="13.7109375" customWidth="1"/>
    <col min="13076" max="13076" width="2.7109375" customWidth="1"/>
    <col min="13308" max="13308" width="6.42578125" customWidth="1"/>
    <col min="13309" max="13309" width="10.7109375" customWidth="1"/>
    <col min="13310" max="13310" width="2.140625" customWidth="1"/>
    <col min="13311" max="13311" width="10.7109375" customWidth="1"/>
    <col min="13312" max="13312" width="2.28515625" customWidth="1"/>
    <col min="13313" max="13313" width="10.7109375" customWidth="1"/>
    <col min="13314" max="13314" width="1.85546875" customWidth="1"/>
    <col min="13315" max="13315" width="10.7109375" customWidth="1"/>
    <col min="13316" max="13316" width="1.85546875" customWidth="1"/>
    <col min="13317" max="13317" width="10.7109375" customWidth="1"/>
    <col min="13318" max="13318" width="2.140625" customWidth="1"/>
    <col min="13319" max="13319" width="10.7109375" customWidth="1"/>
    <col min="13320" max="13320" width="1.85546875" customWidth="1"/>
    <col min="13321" max="13321" width="10.7109375" customWidth="1"/>
    <col min="13322" max="13322" width="2.140625" customWidth="1"/>
    <col min="13323" max="13323" width="40.7109375" customWidth="1"/>
    <col min="13324" max="13325" width="5.140625" customWidth="1"/>
    <col min="13326" max="13326" width="2.7109375" customWidth="1"/>
    <col min="13327" max="13329" width="12.7109375" customWidth="1"/>
    <col min="13330" max="13330" width="1.5703125" customWidth="1"/>
    <col min="13331" max="13331" width="13.7109375" customWidth="1"/>
    <col min="13332" max="13332" width="2.7109375" customWidth="1"/>
    <col min="13564" max="13564" width="6.42578125" customWidth="1"/>
    <col min="13565" max="13565" width="10.7109375" customWidth="1"/>
    <col min="13566" max="13566" width="2.140625" customWidth="1"/>
    <col min="13567" max="13567" width="10.7109375" customWidth="1"/>
    <col min="13568" max="13568" width="2.28515625" customWidth="1"/>
    <col min="13569" max="13569" width="10.7109375" customWidth="1"/>
    <col min="13570" max="13570" width="1.85546875" customWidth="1"/>
    <col min="13571" max="13571" width="10.7109375" customWidth="1"/>
    <col min="13572" max="13572" width="1.85546875" customWidth="1"/>
    <col min="13573" max="13573" width="10.7109375" customWidth="1"/>
    <col min="13574" max="13574" width="2.140625" customWidth="1"/>
    <col min="13575" max="13575" width="10.7109375" customWidth="1"/>
    <col min="13576" max="13576" width="1.85546875" customWidth="1"/>
    <col min="13577" max="13577" width="10.7109375" customWidth="1"/>
    <col min="13578" max="13578" width="2.140625" customWidth="1"/>
    <col min="13579" max="13579" width="40.7109375" customWidth="1"/>
    <col min="13580" max="13581" width="5.140625" customWidth="1"/>
    <col min="13582" max="13582" width="2.7109375" customWidth="1"/>
    <col min="13583" max="13585" width="12.7109375" customWidth="1"/>
    <col min="13586" max="13586" width="1.5703125" customWidth="1"/>
    <col min="13587" max="13587" width="13.7109375" customWidth="1"/>
    <col min="13588" max="13588" width="2.7109375" customWidth="1"/>
    <col min="13820" max="13820" width="6.42578125" customWidth="1"/>
    <col min="13821" max="13821" width="10.7109375" customWidth="1"/>
    <col min="13822" max="13822" width="2.140625" customWidth="1"/>
    <col min="13823" max="13823" width="10.7109375" customWidth="1"/>
    <col min="13824" max="13824" width="2.28515625" customWidth="1"/>
    <col min="13825" max="13825" width="10.7109375" customWidth="1"/>
    <col min="13826" max="13826" width="1.85546875" customWidth="1"/>
    <col min="13827" max="13827" width="10.7109375" customWidth="1"/>
    <col min="13828" max="13828" width="1.85546875" customWidth="1"/>
    <col min="13829" max="13829" width="10.7109375" customWidth="1"/>
    <col min="13830" max="13830" width="2.140625" customWidth="1"/>
    <col min="13831" max="13831" width="10.7109375" customWidth="1"/>
    <col min="13832" max="13832" width="1.85546875" customWidth="1"/>
    <col min="13833" max="13833" width="10.7109375" customWidth="1"/>
    <col min="13834" max="13834" width="2.140625" customWidth="1"/>
    <col min="13835" max="13835" width="40.7109375" customWidth="1"/>
    <col min="13836" max="13837" width="5.140625" customWidth="1"/>
    <col min="13838" max="13838" width="2.7109375" customWidth="1"/>
    <col min="13839" max="13841" width="12.7109375" customWidth="1"/>
    <col min="13842" max="13842" width="1.5703125" customWidth="1"/>
    <col min="13843" max="13843" width="13.7109375" customWidth="1"/>
    <col min="13844" max="13844" width="2.7109375" customWidth="1"/>
    <col min="14076" max="14076" width="6.42578125" customWidth="1"/>
    <col min="14077" max="14077" width="10.7109375" customWidth="1"/>
    <col min="14078" max="14078" width="2.140625" customWidth="1"/>
    <col min="14079" max="14079" width="10.7109375" customWidth="1"/>
    <col min="14080" max="14080" width="2.28515625" customWidth="1"/>
    <col min="14081" max="14081" width="10.7109375" customWidth="1"/>
    <col min="14082" max="14082" width="1.85546875" customWidth="1"/>
    <col min="14083" max="14083" width="10.7109375" customWidth="1"/>
    <col min="14084" max="14084" width="1.85546875" customWidth="1"/>
    <col min="14085" max="14085" width="10.7109375" customWidth="1"/>
    <col min="14086" max="14086" width="2.140625" customWidth="1"/>
    <col min="14087" max="14087" width="10.7109375" customWidth="1"/>
    <col min="14088" max="14088" width="1.85546875" customWidth="1"/>
    <col min="14089" max="14089" width="10.7109375" customWidth="1"/>
    <col min="14090" max="14090" width="2.140625" customWidth="1"/>
    <col min="14091" max="14091" width="40.7109375" customWidth="1"/>
    <col min="14092" max="14093" width="5.140625" customWidth="1"/>
    <col min="14094" max="14094" width="2.7109375" customWidth="1"/>
    <col min="14095" max="14097" width="12.7109375" customWidth="1"/>
    <col min="14098" max="14098" width="1.5703125" customWidth="1"/>
    <col min="14099" max="14099" width="13.7109375" customWidth="1"/>
    <col min="14100" max="14100" width="2.7109375" customWidth="1"/>
    <col min="14332" max="14332" width="6.42578125" customWidth="1"/>
    <col min="14333" max="14333" width="10.7109375" customWidth="1"/>
    <col min="14334" max="14334" width="2.140625" customWidth="1"/>
    <col min="14335" max="14335" width="10.7109375" customWidth="1"/>
    <col min="14336" max="14336" width="2.28515625" customWidth="1"/>
    <col min="14337" max="14337" width="10.7109375" customWidth="1"/>
    <col min="14338" max="14338" width="1.85546875" customWidth="1"/>
    <col min="14339" max="14339" width="10.7109375" customWidth="1"/>
    <col min="14340" max="14340" width="1.85546875" customWidth="1"/>
    <col min="14341" max="14341" width="10.7109375" customWidth="1"/>
    <col min="14342" max="14342" width="2.140625" customWidth="1"/>
    <col min="14343" max="14343" width="10.7109375" customWidth="1"/>
    <col min="14344" max="14344" width="1.85546875" customWidth="1"/>
    <col min="14345" max="14345" width="10.7109375" customWidth="1"/>
    <col min="14346" max="14346" width="2.140625" customWidth="1"/>
    <col min="14347" max="14347" width="40.7109375" customWidth="1"/>
    <col min="14348" max="14349" width="5.140625" customWidth="1"/>
    <col min="14350" max="14350" width="2.7109375" customWidth="1"/>
    <col min="14351" max="14353" width="12.7109375" customWidth="1"/>
    <col min="14354" max="14354" width="1.5703125" customWidth="1"/>
    <col min="14355" max="14355" width="13.7109375" customWidth="1"/>
    <col min="14356" max="14356" width="2.7109375" customWidth="1"/>
    <col min="14588" max="14588" width="6.42578125" customWidth="1"/>
    <col min="14589" max="14589" width="10.7109375" customWidth="1"/>
    <col min="14590" max="14590" width="2.140625" customWidth="1"/>
    <col min="14591" max="14591" width="10.7109375" customWidth="1"/>
    <col min="14592" max="14592" width="2.28515625" customWidth="1"/>
    <col min="14593" max="14593" width="10.7109375" customWidth="1"/>
    <col min="14594" max="14594" width="1.85546875" customWidth="1"/>
    <col min="14595" max="14595" width="10.7109375" customWidth="1"/>
    <col min="14596" max="14596" width="1.85546875" customWidth="1"/>
    <col min="14597" max="14597" width="10.7109375" customWidth="1"/>
    <col min="14598" max="14598" width="2.140625" customWidth="1"/>
    <col min="14599" max="14599" width="10.7109375" customWidth="1"/>
    <col min="14600" max="14600" width="1.85546875" customWidth="1"/>
    <col min="14601" max="14601" width="10.7109375" customWidth="1"/>
    <col min="14602" max="14602" width="2.140625" customWidth="1"/>
    <col min="14603" max="14603" width="40.7109375" customWidth="1"/>
    <col min="14604" max="14605" width="5.140625" customWidth="1"/>
    <col min="14606" max="14606" width="2.7109375" customWidth="1"/>
    <col min="14607" max="14609" width="12.7109375" customWidth="1"/>
    <col min="14610" max="14610" width="1.5703125" customWidth="1"/>
    <col min="14611" max="14611" width="13.7109375" customWidth="1"/>
    <col min="14612" max="14612" width="2.7109375" customWidth="1"/>
    <col min="14844" max="14844" width="6.42578125" customWidth="1"/>
    <col min="14845" max="14845" width="10.7109375" customWidth="1"/>
    <col min="14846" max="14846" width="2.140625" customWidth="1"/>
    <col min="14847" max="14847" width="10.7109375" customWidth="1"/>
    <col min="14848" max="14848" width="2.28515625" customWidth="1"/>
    <col min="14849" max="14849" width="10.7109375" customWidth="1"/>
    <col min="14850" max="14850" width="1.85546875" customWidth="1"/>
    <col min="14851" max="14851" width="10.7109375" customWidth="1"/>
    <col min="14852" max="14852" width="1.85546875" customWidth="1"/>
    <col min="14853" max="14853" width="10.7109375" customWidth="1"/>
    <col min="14854" max="14854" width="2.140625" customWidth="1"/>
    <col min="14855" max="14855" width="10.7109375" customWidth="1"/>
    <col min="14856" max="14856" width="1.85546875" customWidth="1"/>
    <col min="14857" max="14857" width="10.7109375" customWidth="1"/>
    <col min="14858" max="14858" width="2.140625" customWidth="1"/>
    <col min="14859" max="14859" width="40.7109375" customWidth="1"/>
    <col min="14860" max="14861" width="5.140625" customWidth="1"/>
    <col min="14862" max="14862" width="2.7109375" customWidth="1"/>
    <col min="14863" max="14865" width="12.7109375" customWidth="1"/>
    <col min="14866" max="14866" width="1.5703125" customWidth="1"/>
    <col min="14867" max="14867" width="13.7109375" customWidth="1"/>
    <col min="14868" max="14868" width="2.7109375" customWidth="1"/>
    <col min="15100" max="15100" width="6.42578125" customWidth="1"/>
    <col min="15101" max="15101" width="10.7109375" customWidth="1"/>
    <col min="15102" max="15102" width="2.140625" customWidth="1"/>
    <col min="15103" max="15103" width="10.7109375" customWidth="1"/>
    <col min="15104" max="15104" width="2.28515625" customWidth="1"/>
    <col min="15105" max="15105" width="10.7109375" customWidth="1"/>
    <col min="15106" max="15106" width="1.85546875" customWidth="1"/>
    <col min="15107" max="15107" width="10.7109375" customWidth="1"/>
    <col min="15108" max="15108" width="1.85546875" customWidth="1"/>
    <col min="15109" max="15109" width="10.7109375" customWidth="1"/>
    <col min="15110" max="15110" width="2.140625" customWidth="1"/>
    <col min="15111" max="15111" width="10.7109375" customWidth="1"/>
    <col min="15112" max="15112" width="1.85546875" customWidth="1"/>
    <col min="15113" max="15113" width="10.7109375" customWidth="1"/>
    <col min="15114" max="15114" width="2.140625" customWidth="1"/>
    <col min="15115" max="15115" width="40.7109375" customWidth="1"/>
    <col min="15116" max="15117" width="5.140625" customWidth="1"/>
    <col min="15118" max="15118" width="2.7109375" customWidth="1"/>
    <col min="15119" max="15121" width="12.7109375" customWidth="1"/>
    <col min="15122" max="15122" width="1.5703125" customWidth="1"/>
    <col min="15123" max="15123" width="13.7109375" customWidth="1"/>
    <col min="15124" max="15124" width="2.7109375" customWidth="1"/>
    <col min="15356" max="15356" width="6.42578125" customWidth="1"/>
    <col min="15357" max="15357" width="10.7109375" customWidth="1"/>
    <col min="15358" max="15358" width="2.140625" customWidth="1"/>
    <col min="15359" max="15359" width="10.7109375" customWidth="1"/>
    <col min="15360" max="15360" width="2.28515625" customWidth="1"/>
    <col min="15361" max="15361" width="10.7109375" customWidth="1"/>
    <col min="15362" max="15362" width="1.85546875" customWidth="1"/>
    <col min="15363" max="15363" width="10.7109375" customWidth="1"/>
    <col min="15364" max="15364" width="1.85546875" customWidth="1"/>
    <col min="15365" max="15365" width="10.7109375" customWidth="1"/>
    <col min="15366" max="15366" width="2.140625" customWidth="1"/>
    <col min="15367" max="15367" width="10.7109375" customWidth="1"/>
    <col min="15368" max="15368" width="1.85546875" customWidth="1"/>
    <col min="15369" max="15369" width="10.7109375" customWidth="1"/>
    <col min="15370" max="15370" width="2.140625" customWidth="1"/>
    <col min="15371" max="15371" width="40.7109375" customWidth="1"/>
    <col min="15372" max="15373" width="5.140625" customWidth="1"/>
    <col min="15374" max="15374" width="2.7109375" customWidth="1"/>
    <col min="15375" max="15377" width="12.7109375" customWidth="1"/>
    <col min="15378" max="15378" width="1.5703125" customWidth="1"/>
    <col min="15379" max="15379" width="13.7109375" customWidth="1"/>
    <col min="15380" max="15380" width="2.7109375" customWidth="1"/>
    <col min="15612" max="15612" width="6.42578125" customWidth="1"/>
    <col min="15613" max="15613" width="10.7109375" customWidth="1"/>
    <col min="15614" max="15614" width="2.140625" customWidth="1"/>
    <col min="15615" max="15615" width="10.7109375" customWidth="1"/>
    <col min="15616" max="15616" width="2.28515625" customWidth="1"/>
    <col min="15617" max="15617" width="10.7109375" customWidth="1"/>
    <col min="15618" max="15618" width="1.85546875" customWidth="1"/>
    <col min="15619" max="15619" width="10.7109375" customWidth="1"/>
    <col min="15620" max="15620" width="1.85546875" customWidth="1"/>
    <col min="15621" max="15621" width="10.7109375" customWidth="1"/>
    <col min="15622" max="15622" width="2.140625" customWidth="1"/>
    <col min="15623" max="15623" width="10.7109375" customWidth="1"/>
    <col min="15624" max="15624" width="1.85546875" customWidth="1"/>
    <col min="15625" max="15625" width="10.7109375" customWidth="1"/>
    <col min="15626" max="15626" width="2.140625" customWidth="1"/>
    <col min="15627" max="15627" width="40.7109375" customWidth="1"/>
    <col min="15628" max="15629" width="5.140625" customWidth="1"/>
    <col min="15630" max="15630" width="2.7109375" customWidth="1"/>
    <col min="15631" max="15633" width="12.7109375" customWidth="1"/>
    <col min="15634" max="15634" width="1.5703125" customWidth="1"/>
    <col min="15635" max="15635" width="13.7109375" customWidth="1"/>
    <col min="15636" max="15636" width="2.7109375" customWidth="1"/>
    <col min="15868" max="15868" width="6.42578125" customWidth="1"/>
    <col min="15869" max="15869" width="10.7109375" customWidth="1"/>
    <col min="15870" max="15870" width="2.140625" customWidth="1"/>
    <col min="15871" max="15871" width="10.7109375" customWidth="1"/>
    <col min="15872" max="15872" width="2.28515625" customWidth="1"/>
    <col min="15873" max="15873" width="10.7109375" customWidth="1"/>
    <col min="15874" max="15874" width="1.85546875" customWidth="1"/>
    <col min="15875" max="15875" width="10.7109375" customWidth="1"/>
    <col min="15876" max="15876" width="1.85546875" customWidth="1"/>
    <col min="15877" max="15877" width="10.7109375" customWidth="1"/>
    <col min="15878" max="15878" width="2.140625" customWidth="1"/>
    <col min="15879" max="15879" width="10.7109375" customWidth="1"/>
    <col min="15880" max="15880" width="1.85546875" customWidth="1"/>
    <col min="15881" max="15881" width="10.7109375" customWidth="1"/>
    <col min="15882" max="15882" width="2.140625" customWidth="1"/>
    <col min="15883" max="15883" width="40.7109375" customWidth="1"/>
    <col min="15884" max="15885" width="5.140625" customWidth="1"/>
    <col min="15886" max="15886" width="2.7109375" customWidth="1"/>
    <col min="15887" max="15889" width="12.7109375" customWidth="1"/>
    <col min="15890" max="15890" width="1.5703125" customWidth="1"/>
    <col min="15891" max="15891" width="13.7109375" customWidth="1"/>
    <col min="15892" max="15892" width="2.7109375" customWidth="1"/>
    <col min="16124" max="16124" width="6.42578125" customWidth="1"/>
    <col min="16125" max="16125" width="10.7109375" customWidth="1"/>
    <col min="16126" max="16126" width="2.140625" customWidth="1"/>
    <col min="16127" max="16127" width="10.7109375" customWidth="1"/>
    <col min="16128" max="16128" width="2.28515625" customWidth="1"/>
    <col min="16129" max="16129" width="10.7109375" customWidth="1"/>
    <col min="16130" max="16130" width="1.85546875" customWidth="1"/>
    <col min="16131" max="16131" width="10.7109375" customWidth="1"/>
    <col min="16132" max="16132" width="1.85546875" customWidth="1"/>
    <col min="16133" max="16133" width="10.7109375" customWidth="1"/>
    <col min="16134" max="16134" width="2.140625" customWidth="1"/>
    <col min="16135" max="16135" width="10.7109375" customWidth="1"/>
    <col min="16136" max="16136" width="1.85546875" customWidth="1"/>
    <col min="16137" max="16137" width="10.7109375" customWidth="1"/>
    <col min="16138" max="16138" width="2.140625" customWidth="1"/>
    <col min="16139" max="16139" width="40.7109375" customWidth="1"/>
    <col min="16140" max="16141" width="5.140625" customWidth="1"/>
    <col min="16142" max="16142" width="2.7109375" customWidth="1"/>
    <col min="16143" max="16145" width="12.7109375" customWidth="1"/>
    <col min="16146" max="16146" width="1.5703125" customWidth="1"/>
    <col min="16147" max="16147" width="13.7109375" customWidth="1"/>
    <col min="16148" max="16148" width="2.7109375" customWidth="1"/>
  </cols>
  <sheetData>
    <row r="1" spans="1:24" ht="12" customHeight="1" x14ac:dyDescent="0.25">
      <c r="A1" s="9" t="s">
        <v>64</v>
      </c>
      <c r="B1" s="10"/>
      <c r="C1" s="10"/>
      <c r="D1" s="11"/>
      <c r="E1" s="12"/>
      <c r="F1" s="10"/>
      <c r="G1" s="13"/>
      <c r="H1" s="10"/>
      <c r="I1" s="13"/>
      <c r="J1" s="11"/>
      <c r="K1" s="12"/>
      <c r="L1" s="10"/>
      <c r="M1" s="13"/>
      <c r="N1" s="11"/>
      <c r="O1" s="12"/>
      <c r="P1" s="12"/>
      <c r="Q1" s="12"/>
      <c r="R1" s="12"/>
      <c r="S1" s="12"/>
      <c r="T1" s="11"/>
      <c r="U1" s="11"/>
      <c r="V1" s="11"/>
      <c r="W1" s="12"/>
    </row>
    <row r="2" spans="1:24" ht="2.25" customHeight="1" thickBot="1" x14ac:dyDescent="0.3"/>
    <row r="3" spans="1:24" ht="15" customHeight="1" thickTop="1" thickBot="1" x14ac:dyDescent="0.3">
      <c r="A3" s="17"/>
      <c r="B3" s="159" t="s">
        <v>9</v>
      </c>
      <c r="C3" s="160"/>
      <c r="D3" s="160"/>
      <c r="E3" s="161"/>
      <c r="F3" s="159" t="s">
        <v>10</v>
      </c>
      <c r="G3" s="160"/>
      <c r="H3" s="160"/>
      <c r="I3" s="160"/>
      <c r="J3" s="160"/>
      <c r="K3" s="161"/>
      <c r="L3" s="18" t="s">
        <v>11</v>
      </c>
      <c r="M3" s="19"/>
      <c r="N3" s="18"/>
      <c r="O3" s="20"/>
      <c r="P3" s="21"/>
      <c r="Q3" s="22"/>
      <c r="R3" s="2"/>
      <c r="S3" s="2"/>
      <c r="T3" s="23" t="s">
        <v>1</v>
      </c>
      <c r="U3" s="24"/>
      <c r="V3" s="24"/>
      <c r="W3" s="25"/>
    </row>
    <row r="4" spans="1:24" ht="15" customHeight="1" thickBot="1" x14ac:dyDescent="0.3">
      <c r="A4" s="26" t="s">
        <v>3</v>
      </c>
      <c r="B4" s="162" t="s">
        <v>12</v>
      </c>
      <c r="C4" s="163"/>
      <c r="D4" s="164" t="s">
        <v>13</v>
      </c>
      <c r="E4" s="165"/>
      <c r="F4" s="27" t="s">
        <v>12</v>
      </c>
      <c r="G4" s="28"/>
      <c r="H4" s="27" t="s">
        <v>14</v>
      </c>
      <c r="I4" s="29"/>
      <c r="J4" s="30" t="s">
        <v>13</v>
      </c>
      <c r="K4" s="31"/>
      <c r="L4" s="32" t="s">
        <v>12</v>
      </c>
      <c r="M4" s="33"/>
      <c r="N4" s="34" t="s">
        <v>13</v>
      </c>
      <c r="O4" s="31"/>
      <c r="P4" s="35" t="s">
        <v>15</v>
      </c>
      <c r="Q4" s="36"/>
      <c r="R4" s="2"/>
      <c r="S4" s="2"/>
      <c r="T4" s="37" t="s">
        <v>12</v>
      </c>
      <c r="U4" s="38" t="s">
        <v>16</v>
      </c>
      <c r="V4" s="34" t="s">
        <v>13</v>
      </c>
      <c r="W4" s="39"/>
      <c r="X4" s="40"/>
    </row>
    <row r="5" spans="1:24" ht="5.0999999999999996" customHeight="1" x14ac:dyDescent="0.25">
      <c r="A5" s="41"/>
      <c r="B5" s="42"/>
      <c r="C5" s="42"/>
      <c r="D5" s="43"/>
      <c r="E5" s="44"/>
      <c r="F5" s="42"/>
      <c r="G5" s="45"/>
      <c r="H5" s="42"/>
      <c r="I5" s="46"/>
      <c r="J5" s="47"/>
      <c r="K5" s="44"/>
      <c r="L5" s="42"/>
      <c r="M5" s="45"/>
      <c r="N5" s="43"/>
      <c r="O5" s="44"/>
      <c r="P5" s="48"/>
      <c r="Q5" s="4"/>
      <c r="R5" s="2"/>
      <c r="S5" s="2"/>
      <c r="T5" s="49"/>
      <c r="U5" s="43"/>
      <c r="V5" s="43"/>
      <c r="W5" s="4"/>
    </row>
    <row r="6" spans="1:24" ht="14.45" customHeight="1" x14ac:dyDescent="0.25">
      <c r="A6" s="50">
        <v>30</v>
      </c>
      <c r="B6" s="51">
        <f>ROUND('[1]nómina-22 (2) 3,5%'!B6*1.025,2)</f>
        <v>1125.3499999999999</v>
      </c>
      <c r="C6" s="51"/>
      <c r="D6" s="52">
        <f>B6*14</f>
        <v>15754.899999999998</v>
      </c>
      <c r="E6" s="53"/>
      <c r="F6" s="51">
        <f>ROUND('[1]nómina-22 (2) 3,5%'!F6*1.025/12,2)*12</f>
        <v>3628.2000000000003</v>
      </c>
      <c r="G6" s="54"/>
      <c r="H6" s="51">
        <f>F6</f>
        <v>3628.2000000000003</v>
      </c>
      <c r="I6" s="55"/>
      <c r="J6" s="56">
        <f>(F6*12)+(H6*2)</f>
        <v>50794.8</v>
      </c>
      <c r="K6" s="53"/>
      <c r="L6" s="51">
        <f t="shared" ref="L6:L54" si="0">N6/12</f>
        <v>1511.47</v>
      </c>
      <c r="M6" s="54"/>
      <c r="N6" s="57">
        <f>ROUND('[1]nómina-22 (2) 3,5%'!N6*1.025/12,2)*12</f>
        <v>18137.64</v>
      </c>
      <c r="O6" s="53"/>
      <c r="P6" s="58" t="s">
        <v>17</v>
      </c>
      <c r="Q6" s="59" t="s">
        <v>18</v>
      </c>
      <c r="R6" s="135"/>
      <c r="S6" s="135"/>
      <c r="T6" s="60" t="s">
        <v>4</v>
      </c>
      <c r="U6" s="61"/>
      <c r="V6" s="61"/>
      <c r="W6" s="62"/>
    </row>
    <row r="7" spans="1:24" ht="14.45" customHeight="1" x14ac:dyDescent="0.25">
      <c r="A7" s="50">
        <v>30</v>
      </c>
      <c r="B7" s="63">
        <f>B6</f>
        <v>1125.3499999999999</v>
      </c>
      <c r="C7" s="51"/>
      <c r="D7" s="52">
        <f>D6</f>
        <v>15754.899999999998</v>
      </c>
      <c r="E7" s="53"/>
      <c r="F7" s="51">
        <f>ROUND('[1]nómina-22 (2) 3,5%'!F7*1.025/12,2)*12</f>
        <v>1963.6799999999998</v>
      </c>
      <c r="G7" s="54"/>
      <c r="H7" s="51">
        <f t="shared" ref="H7:H54" si="1">F7</f>
        <v>1963.6799999999998</v>
      </c>
      <c r="I7" s="55"/>
      <c r="J7" s="56">
        <f t="shared" ref="J7:J54" si="2">(F7*12)+(H7*2)</f>
        <v>27491.519999999997</v>
      </c>
      <c r="K7" s="53"/>
      <c r="L7" s="51">
        <f t="shared" si="0"/>
        <v>1175.3499999999999</v>
      </c>
      <c r="M7" s="54"/>
      <c r="N7" s="57">
        <f>ROUND('[1]nómina-22 (2) 3,5%'!N7*1.025/12,2)*12</f>
        <v>14104.199999999999</v>
      </c>
      <c r="O7" s="53"/>
      <c r="P7" s="58" t="s">
        <v>19</v>
      </c>
      <c r="Q7" s="59" t="s">
        <v>18</v>
      </c>
      <c r="R7" s="135"/>
      <c r="S7" s="135"/>
      <c r="T7" s="64">
        <v>1288.31</v>
      </c>
      <c r="U7" s="65">
        <v>795</v>
      </c>
      <c r="V7" s="66">
        <f>(T7*12)+(U7*2)</f>
        <v>17049.72</v>
      </c>
      <c r="W7" s="67"/>
    </row>
    <row r="8" spans="1:24" ht="14.45" customHeight="1" x14ac:dyDescent="0.25">
      <c r="A8" s="50">
        <v>29</v>
      </c>
      <c r="B8" s="51">
        <f>ROUND('[1]nómina-22 (2) 3,5%'!B8*1.025,2)</f>
        <v>1009.38</v>
      </c>
      <c r="C8" s="51"/>
      <c r="D8" s="52">
        <f>B8*14</f>
        <v>14131.32</v>
      </c>
      <c r="E8" s="53"/>
      <c r="F8" s="51">
        <f>ROUND('[1]nómina-22 (2) 3,5%'!F8*1.025/12,2)*12</f>
        <v>2604</v>
      </c>
      <c r="G8" s="54"/>
      <c r="H8" s="51">
        <f t="shared" si="1"/>
        <v>2604</v>
      </c>
      <c r="I8" s="55"/>
      <c r="J8" s="56">
        <f t="shared" si="2"/>
        <v>36456</v>
      </c>
      <c r="K8" s="53"/>
      <c r="L8" s="51">
        <f t="shared" si="0"/>
        <v>730.9</v>
      </c>
      <c r="M8" s="54"/>
      <c r="N8" s="57">
        <f>ROUND('[1]nómina-22 (2) 3,5%'!N8*1.025/12,2)*12</f>
        <v>8770.7999999999993</v>
      </c>
      <c r="O8" s="53"/>
      <c r="P8" s="58" t="s">
        <v>63</v>
      </c>
      <c r="Q8" s="59" t="s">
        <v>18</v>
      </c>
      <c r="R8" s="135"/>
      <c r="S8" s="135"/>
      <c r="T8" s="144" t="s">
        <v>5</v>
      </c>
      <c r="U8" s="145"/>
      <c r="V8" s="145"/>
      <c r="W8" s="146"/>
    </row>
    <row r="9" spans="1:24" ht="14.45" customHeight="1" x14ac:dyDescent="0.25">
      <c r="A9" s="50">
        <v>29</v>
      </c>
      <c r="B9" s="63">
        <f>B8</f>
        <v>1009.38</v>
      </c>
      <c r="C9" s="51"/>
      <c r="D9" s="52">
        <f>D8</f>
        <v>14131.32</v>
      </c>
      <c r="E9" s="53"/>
      <c r="F9" s="51">
        <f>ROUND('[1]nómina-22 (2) 3,5%'!F9*1.025/12,2)*12</f>
        <v>2192.64</v>
      </c>
      <c r="G9" s="54"/>
      <c r="H9" s="51">
        <f t="shared" si="1"/>
        <v>2192.64</v>
      </c>
      <c r="I9" s="55"/>
      <c r="J9" s="56">
        <f t="shared" si="2"/>
        <v>30696.959999999999</v>
      </c>
      <c r="K9" s="53"/>
      <c r="L9" s="51">
        <f t="shared" si="0"/>
        <v>730.9</v>
      </c>
      <c r="M9" s="54"/>
      <c r="N9" s="57">
        <f>ROUND('[1]nómina-22 (2) 3,5%'!N9*1.025/12,2)*12</f>
        <v>8770.7999999999993</v>
      </c>
      <c r="O9" s="53"/>
      <c r="P9" s="58" t="s">
        <v>20</v>
      </c>
      <c r="Q9" s="59" t="s">
        <v>18</v>
      </c>
      <c r="R9" s="135"/>
      <c r="S9" s="135"/>
      <c r="T9" s="64">
        <v>1113.98</v>
      </c>
      <c r="U9" s="65">
        <v>812.45</v>
      </c>
      <c r="V9" s="66">
        <f>(T9*12)+(U9*2)</f>
        <v>14992.66</v>
      </c>
      <c r="W9" s="67"/>
    </row>
    <row r="10" spans="1:24" ht="14.45" customHeight="1" x14ac:dyDescent="0.25">
      <c r="A10" s="68">
        <v>28</v>
      </c>
      <c r="B10" s="51">
        <f>ROUND('[1]nómina-22 (2) 3,5%'!B10*1.025,2)</f>
        <v>966.96</v>
      </c>
      <c r="C10" s="63"/>
      <c r="D10" s="69">
        <f>B10*14</f>
        <v>13537.44</v>
      </c>
      <c r="E10" s="70"/>
      <c r="F10" s="51">
        <f>ROUND('[1]nómina-22 (2) 3,5%'!F10*1.025/12,2)*12</f>
        <v>2032.44</v>
      </c>
      <c r="G10" s="71"/>
      <c r="H10" s="63">
        <f t="shared" si="1"/>
        <v>2032.44</v>
      </c>
      <c r="I10" s="72"/>
      <c r="J10" s="56">
        <f t="shared" si="2"/>
        <v>28454.16</v>
      </c>
      <c r="K10" s="70"/>
      <c r="L10" s="63">
        <f t="shared" si="0"/>
        <v>669.38</v>
      </c>
      <c r="M10" s="71"/>
      <c r="N10" s="57">
        <f>ROUND('[1]nómina-22 (2) 3,5%'!N10*1.025/12,2)*12</f>
        <v>8032.5599999999995</v>
      </c>
      <c r="O10" s="70"/>
      <c r="P10" s="73" t="s">
        <v>21</v>
      </c>
      <c r="Q10" s="59" t="s">
        <v>18</v>
      </c>
      <c r="R10" s="135"/>
      <c r="S10" s="135"/>
      <c r="T10" s="156" t="s">
        <v>6</v>
      </c>
      <c r="U10" s="157"/>
      <c r="V10" s="157"/>
      <c r="W10" s="158"/>
    </row>
    <row r="11" spans="1:24" ht="14.45" customHeight="1" x14ac:dyDescent="0.25">
      <c r="A11" s="68">
        <v>27</v>
      </c>
      <c r="B11" s="51">
        <f>ROUND('[1]nómina-22 (2) 3,5%'!B11*1.025,2)</f>
        <v>924.48</v>
      </c>
      <c r="C11" s="63"/>
      <c r="D11" s="69">
        <f>B11*14</f>
        <v>12942.720000000001</v>
      </c>
      <c r="E11" s="70"/>
      <c r="F11" s="51">
        <f>ROUND('[1]nómina-22 (2) 3,5%'!F11*1.025/12,2)*12</f>
        <v>1765.1999999999998</v>
      </c>
      <c r="G11" s="71"/>
      <c r="H11" s="63">
        <f t="shared" si="1"/>
        <v>1765.1999999999998</v>
      </c>
      <c r="I11" s="72"/>
      <c r="J11" s="56">
        <f t="shared" si="2"/>
        <v>24712.799999999996</v>
      </c>
      <c r="K11" s="70"/>
      <c r="L11" s="63">
        <f t="shared" si="0"/>
        <v>656.53</v>
      </c>
      <c r="M11" s="71"/>
      <c r="N11" s="57">
        <f>ROUND('[1]nómina-22 (2) 3,5%'!N11*1.025/12,2)*12</f>
        <v>7878.36</v>
      </c>
      <c r="O11" s="70"/>
      <c r="P11" s="73" t="s">
        <v>22</v>
      </c>
      <c r="Q11" s="59" t="s">
        <v>18</v>
      </c>
      <c r="R11" s="135"/>
      <c r="S11" s="135"/>
      <c r="T11" s="74">
        <v>973.77</v>
      </c>
      <c r="U11" s="75">
        <v>841.63</v>
      </c>
      <c r="V11" s="76">
        <f>(T11*12)+(U11*2)</f>
        <v>13368.5</v>
      </c>
      <c r="W11" s="3"/>
    </row>
    <row r="12" spans="1:24" s="78" customFormat="1" ht="14.45" customHeight="1" x14ac:dyDescent="0.25">
      <c r="A12" s="68">
        <v>26</v>
      </c>
      <c r="B12" s="51">
        <f>ROUND('[1]nómina-22 (2) 3,5%'!B12*1.025,2)</f>
        <v>811.08</v>
      </c>
      <c r="C12" s="63"/>
      <c r="D12" s="69">
        <f>B12*14</f>
        <v>11355.12</v>
      </c>
      <c r="E12" s="70"/>
      <c r="F12" s="51">
        <f>ROUND('[1]nómina-22 (2) 3,5%'!F12*1.025/12,2)*12</f>
        <v>1765.1999999999998</v>
      </c>
      <c r="G12" s="71"/>
      <c r="H12" s="63">
        <f t="shared" si="1"/>
        <v>1765.1999999999998</v>
      </c>
      <c r="I12" s="72"/>
      <c r="J12" s="56">
        <f t="shared" si="2"/>
        <v>24712.799999999996</v>
      </c>
      <c r="K12" s="70"/>
      <c r="L12" s="63">
        <f t="shared" si="0"/>
        <v>656.53</v>
      </c>
      <c r="M12" s="71"/>
      <c r="N12" s="57">
        <f>ROUND('[1]nómina-22 (2) 3,5%'!N12*1.025/12,2)*12</f>
        <v>7878.36</v>
      </c>
      <c r="O12" s="70"/>
      <c r="P12" s="73" t="s">
        <v>23</v>
      </c>
      <c r="Q12" s="59"/>
      <c r="R12" s="135"/>
      <c r="S12" s="135"/>
      <c r="T12" s="141" t="s">
        <v>7</v>
      </c>
      <c r="U12" s="142"/>
      <c r="V12" s="142"/>
      <c r="W12" s="143"/>
      <c r="X12" s="77"/>
    </row>
    <row r="13" spans="1:24" ht="14.45" customHeight="1" x14ac:dyDescent="0.25">
      <c r="A13" s="68">
        <v>26</v>
      </c>
      <c r="B13" s="63">
        <f>B12</f>
        <v>811.08</v>
      </c>
      <c r="C13" s="63"/>
      <c r="D13" s="69">
        <f>B13*14</f>
        <v>11355.12</v>
      </c>
      <c r="E13" s="70"/>
      <c r="F13" s="51">
        <f>ROUND('[1]nómina-22 (2) 3,5%'!F13*1.025/12,2)*12</f>
        <v>1700.88</v>
      </c>
      <c r="G13" s="71"/>
      <c r="H13" s="63">
        <f t="shared" si="1"/>
        <v>1700.88</v>
      </c>
      <c r="I13" s="72"/>
      <c r="J13" s="56">
        <f t="shared" si="2"/>
        <v>23812.32</v>
      </c>
      <c r="K13" s="70"/>
      <c r="L13" s="63">
        <f t="shared" si="0"/>
        <v>643.63</v>
      </c>
      <c r="M13" s="71"/>
      <c r="N13" s="57">
        <f>ROUND('[1]nómina-22 (2) 3,5%'!N13*1.025/12,2)*12</f>
        <v>7723.5599999999995</v>
      </c>
      <c r="O13" s="70"/>
      <c r="P13" s="73" t="s">
        <v>24</v>
      </c>
      <c r="Q13" s="59" t="s">
        <v>18</v>
      </c>
      <c r="R13" s="79"/>
      <c r="S13" s="79"/>
      <c r="T13" s="64">
        <v>836.41</v>
      </c>
      <c r="U13" s="65">
        <v>722.91</v>
      </c>
      <c r="V13" s="66">
        <f>(T13*12)+(U13*2)</f>
        <v>11482.74</v>
      </c>
      <c r="W13" s="67"/>
    </row>
    <row r="14" spans="1:24" ht="14.45" customHeight="1" x14ac:dyDescent="0.25">
      <c r="A14" s="80">
        <v>25</v>
      </c>
      <c r="B14" s="51">
        <f>ROUND('[1]nómina-22 (2) 3,5%'!B14*1.025,2)</f>
        <v>719.6</v>
      </c>
      <c r="C14" s="81"/>
      <c r="D14" s="69">
        <f>B14*14</f>
        <v>10074.4</v>
      </c>
      <c r="E14" s="82"/>
      <c r="F14" s="51">
        <f>ROUND('[1]nómina-22 (2) 3,5%'!F14*1.025/12,2)*12</f>
        <v>1530.72</v>
      </c>
      <c r="G14" s="83"/>
      <c r="H14" s="63">
        <f t="shared" si="1"/>
        <v>1530.72</v>
      </c>
      <c r="I14" s="84"/>
      <c r="J14" s="56">
        <f t="shared" si="2"/>
        <v>21430.079999999998</v>
      </c>
      <c r="K14" s="82"/>
      <c r="L14" s="63">
        <f t="shared" si="0"/>
        <v>529.15</v>
      </c>
      <c r="M14" s="83"/>
      <c r="N14" s="57">
        <f>ROUND('[1]nómina-22 (2) 3,5%'!N14*1.025/12,2)*12</f>
        <v>6349.7999999999993</v>
      </c>
      <c r="O14" s="82"/>
      <c r="P14" s="85" t="s">
        <v>25</v>
      </c>
      <c r="Q14" s="86" t="s">
        <v>18</v>
      </c>
      <c r="R14" s="135"/>
      <c r="S14" s="79"/>
      <c r="T14" s="144" t="s">
        <v>8</v>
      </c>
      <c r="U14" s="145"/>
      <c r="V14" s="145"/>
      <c r="W14" s="146"/>
    </row>
    <row r="15" spans="1:24" ht="14.45" customHeight="1" x14ac:dyDescent="0.25">
      <c r="A15" s="68">
        <v>25</v>
      </c>
      <c r="B15" s="63">
        <f>B14</f>
        <v>719.6</v>
      </c>
      <c r="C15" s="63"/>
      <c r="D15" s="69">
        <f>D14</f>
        <v>10074.4</v>
      </c>
      <c r="E15" s="70"/>
      <c r="F15" s="51">
        <f>ROUND('[1]nómina-22 (2) 3,5%'!F15*1.025/12,2)*12</f>
        <v>1360.8000000000002</v>
      </c>
      <c r="G15" s="71"/>
      <c r="H15" s="63">
        <f t="shared" si="1"/>
        <v>1360.8000000000002</v>
      </c>
      <c r="I15" s="72"/>
      <c r="J15" s="56">
        <f t="shared" si="2"/>
        <v>19051.200000000004</v>
      </c>
      <c r="K15" s="70"/>
      <c r="L15" s="63">
        <f t="shared" si="0"/>
        <v>529.15</v>
      </c>
      <c r="M15" s="71"/>
      <c r="N15" s="57">
        <f>ROUND('[1]nómina-22 (2) 3,5%'!N15*1.025/12,2)*12</f>
        <v>6349.7999999999993</v>
      </c>
      <c r="O15" s="70"/>
      <c r="P15" s="73" t="s">
        <v>26</v>
      </c>
      <c r="Q15" s="59" t="s">
        <v>18</v>
      </c>
      <c r="R15" s="135"/>
      <c r="S15" s="135"/>
      <c r="T15" s="136">
        <v>696.13</v>
      </c>
      <c r="U15" s="137">
        <v>689.78</v>
      </c>
      <c r="V15" s="66">
        <f>(T15*12)+(U15*2)</f>
        <v>9733.119999999999</v>
      </c>
      <c r="W15" s="87"/>
    </row>
    <row r="16" spans="1:24" ht="14.45" customHeight="1" x14ac:dyDescent="0.25">
      <c r="A16" s="68">
        <v>25</v>
      </c>
      <c r="B16" s="63">
        <f>B15</f>
        <v>719.6</v>
      </c>
      <c r="C16" s="63"/>
      <c r="D16" s="69">
        <f>D14</f>
        <v>10074.4</v>
      </c>
      <c r="E16" s="70"/>
      <c r="F16" s="51">
        <f>ROUND('[1]nómina-22 (2) 3,5%'!F16*1.025/12,2)*12</f>
        <v>1360.8000000000002</v>
      </c>
      <c r="G16" s="71"/>
      <c r="H16" s="63">
        <f t="shared" si="1"/>
        <v>1360.8000000000002</v>
      </c>
      <c r="I16" s="72"/>
      <c r="J16" s="56">
        <f t="shared" si="2"/>
        <v>19051.200000000004</v>
      </c>
      <c r="K16" s="70"/>
      <c r="L16" s="63">
        <f t="shared" si="0"/>
        <v>529.15</v>
      </c>
      <c r="M16" s="71"/>
      <c r="N16" s="57">
        <f>ROUND('[1]nómina-22 (2) 3,5%'!N16*1.025/12,2)*12</f>
        <v>6349.7999999999993</v>
      </c>
      <c r="O16" s="70"/>
      <c r="P16" s="73" t="s">
        <v>27</v>
      </c>
      <c r="Q16" s="59" t="s">
        <v>18</v>
      </c>
      <c r="R16" s="135"/>
      <c r="S16" s="135"/>
      <c r="T16" s="144" t="s">
        <v>28</v>
      </c>
      <c r="U16" s="145"/>
      <c r="V16" s="145"/>
      <c r="W16" s="146"/>
    </row>
    <row r="17" spans="1:24" ht="14.45" customHeight="1" thickBot="1" x14ac:dyDescent="0.3">
      <c r="A17" s="68">
        <v>25</v>
      </c>
      <c r="B17" s="63">
        <f>B16</f>
        <v>719.6</v>
      </c>
      <c r="C17" s="63"/>
      <c r="D17" s="69">
        <f>D14</f>
        <v>10074.4</v>
      </c>
      <c r="E17" s="70"/>
      <c r="F17" s="51">
        <f>ROUND('[1]nómina-22 (2) 3,5%'!F17*1.025/12,2)*12</f>
        <v>1360.8000000000002</v>
      </c>
      <c r="G17" s="71"/>
      <c r="H17" s="63">
        <f t="shared" si="1"/>
        <v>1360.8000000000002</v>
      </c>
      <c r="I17" s="72"/>
      <c r="J17" s="56">
        <f t="shared" si="2"/>
        <v>19051.200000000004</v>
      </c>
      <c r="K17" s="70"/>
      <c r="L17" s="63">
        <f t="shared" si="0"/>
        <v>529.15</v>
      </c>
      <c r="M17" s="71"/>
      <c r="N17" s="57">
        <f>ROUND('[1]nómina-22 (2) 3,5%'!N17*1.025/12,2)*12</f>
        <v>6349.7999999999993</v>
      </c>
      <c r="O17" s="70"/>
      <c r="P17" s="73" t="s">
        <v>29</v>
      </c>
      <c r="Q17" s="59" t="s">
        <v>18</v>
      </c>
      <c r="R17" s="135"/>
      <c r="S17" s="135"/>
      <c r="T17" s="88">
        <v>637.14</v>
      </c>
      <c r="U17" s="89">
        <v>637.14</v>
      </c>
      <c r="V17" s="90">
        <f>T17*14</f>
        <v>8919.9599999999991</v>
      </c>
      <c r="W17" s="91"/>
    </row>
    <row r="18" spans="1:24" ht="14.45" customHeight="1" thickTop="1" x14ac:dyDescent="0.25">
      <c r="A18" s="68">
        <v>24</v>
      </c>
      <c r="B18" s="51">
        <f>ROUND('[1]nómina-22 (2) 3,5%'!B18*1.025,2)</f>
        <v>677.15</v>
      </c>
      <c r="C18" s="63"/>
      <c r="D18" s="69">
        <f>B18*14</f>
        <v>9480.1</v>
      </c>
      <c r="E18" s="70"/>
      <c r="F18" s="51">
        <f>ROUND('[1]nómina-22 (2) 3,5%'!F18*1.025/12,2)*12</f>
        <v>1088.04</v>
      </c>
      <c r="G18" s="71"/>
      <c r="H18" s="63">
        <f t="shared" si="1"/>
        <v>1088.04</v>
      </c>
      <c r="I18" s="72"/>
      <c r="J18" s="56">
        <f t="shared" si="2"/>
        <v>15232.56</v>
      </c>
      <c r="K18" s="70"/>
      <c r="L18" s="63">
        <f t="shared" si="0"/>
        <v>441.94</v>
      </c>
      <c r="M18" s="71"/>
      <c r="N18" s="57">
        <f>ROUND('[1]nómina-22 (2) 3,5%'!N18*1.025/12,2)*12</f>
        <v>5303.28</v>
      </c>
      <c r="O18" s="70"/>
      <c r="P18" s="73" t="s">
        <v>30</v>
      </c>
      <c r="Q18" s="59" t="s">
        <v>18</v>
      </c>
      <c r="R18" s="135"/>
      <c r="S18" s="135"/>
    </row>
    <row r="19" spans="1:24" ht="14.45" customHeight="1" thickBot="1" x14ac:dyDescent="0.3">
      <c r="A19" s="68">
        <v>24</v>
      </c>
      <c r="B19" s="63">
        <f>B18</f>
        <v>677.15</v>
      </c>
      <c r="C19" s="63"/>
      <c r="D19" s="69">
        <f>D18</f>
        <v>9480.1</v>
      </c>
      <c r="E19" s="70"/>
      <c r="F19" s="51">
        <f>ROUND('[1]nómina-22 (2) 3,5%'!F19*1.025/12,2)*12</f>
        <v>1088.04</v>
      </c>
      <c r="G19" s="71"/>
      <c r="H19" s="63">
        <f t="shared" si="1"/>
        <v>1088.04</v>
      </c>
      <c r="I19" s="72"/>
      <c r="J19" s="56">
        <f t="shared" si="2"/>
        <v>15232.56</v>
      </c>
      <c r="K19" s="70"/>
      <c r="L19" s="63">
        <f t="shared" si="0"/>
        <v>441.94</v>
      </c>
      <c r="M19" s="71"/>
      <c r="N19" s="57">
        <f>ROUND('[1]nómina-22 (2) 3,5%'!N19*1.025/12,2)*12</f>
        <v>5303.28</v>
      </c>
      <c r="O19" s="70"/>
      <c r="P19" s="73" t="s">
        <v>31</v>
      </c>
      <c r="Q19" s="59" t="s">
        <v>18</v>
      </c>
      <c r="R19" s="135"/>
      <c r="S19" s="135"/>
    </row>
    <row r="20" spans="1:24" ht="14.45" customHeight="1" thickTop="1" thickBot="1" x14ac:dyDescent="0.3">
      <c r="A20" s="68">
        <v>24</v>
      </c>
      <c r="B20" s="63">
        <f>B19</f>
        <v>677.15</v>
      </c>
      <c r="C20" s="63"/>
      <c r="D20" s="69">
        <f>D18</f>
        <v>9480.1</v>
      </c>
      <c r="E20" s="70"/>
      <c r="F20" s="51">
        <f>ROUND('[1]nómina-22 (2) 3,5%'!F20*1.025/12,2)*12</f>
        <v>1088.04</v>
      </c>
      <c r="G20" s="71"/>
      <c r="H20" s="63">
        <f t="shared" si="1"/>
        <v>1088.04</v>
      </c>
      <c r="I20" s="72"/>
      <c r="J20" s="56">
        <f t="shared" si="2"/>
        <v>15232.56</v>
      </c>
      <c r="K20" s="70"/>
      <c r="L20" s="63">
        <f t="shared" si="0"/>
        <v>441.94</v>
      </c>
      <c r="M20" s="71"/>
      <c r="N20" s="57">
        <f>ROUND('[1]nómina-22 (2) 3,5%'!N20*1.025/12,2)*12</f>
        <v>5303.28</v>
      </c>
      <c r="O20" s="70"/>
      <c r="P20" s="73" t="s">
        <v>32</v>
      </c>
      <c r="Q20" s="59" t="s">
        <v>18</v>
      </c>
      <c r="R20" s="135"/>
      <c r="S20" s="135"/>
      <c r="T20" s="23" t="s">
        <v>2</v>
      </c>
      <c r="U20" s="24"/>
      <c r="V20" s="24"/>
      <c r="W20" s="25"/>
    </row>
    <row r="21" spans="1:24" ht="14.45" customHeight="1" x14ac:dyDescent="0.25">
      <c r="A21" s="68">
        <v>22</v>
      </c>
      <c r="B21" s="51">
        <f>ROUND('[1]nómina-22 (2) 3,5%'!B21*1.025,2)</f>
        <v>592.27</v>
      </c>
      <c r="C21" s="63"/>
      <c r="D21" s="69">
        <f>B21*14</f>
        <v>8291.7799999999988</v>
      </c>
      <c r="E21" s="70"/>
      <c r="F21" s="51">
        <f>ROUND('[1]nómina-22 (2) 3,5%'!F21*1.025/12,2)*12</f>
        <v>1447.92</v>
      </c>
      <c r="G21" s="71"/>
      <c r="H21" s="63">
        <f t="shared" si="1"/>
        <v>1447.92</v>
      </c>
      <c r="I21" s="72"/>
      <c r="J21" s="56">
        <f t="shared" si="2"/>
        <v>20270.88</v>
      </c>
      <c r="K21" s="70"/>
      <c r="L21" s="63">
        <f t="shared" si="0"/>
        <v>665.96</v>
      </c>
      <c r="M21" s="71"/>
      <c r="N21" s="57">
        <f>ROUND('[1]nómina-22 (2) 3,5%'!N21*1.025/12,2)*12</f>
        <v>7991.52</v>
      </c>
      <c r="O21" s="70"/>
      <c r="P21" s="73" t="s">
        <v>33</v>
      </c>
      <c r="Q21" s="59" t="s">
        <v>18</v>
      </c>
      <c r="R21" s="135"/>
      <c r="S21" s="135"/>
      <c r="T21" s="92"/>
      <c r="U21" s="7" t="s">
        <v>0</v>
      </c>
      <c r="V21" s="93" t="s">
        <v>34</v>
      </c>
      <c r="W21" s="94"/>
      <c r="X21" s="40"/>
    </row>
    <row r="22" spans="1:24" ht="14.45" customHeight="1" x14ac:dyDescent="0.25">
      <c r="A22" s="68">
        <v>22</v>
      </c>
      <c r="B22" s="63">
        <f>B21</f>
        <v>592.27</v>
      </c>
      <c r="C22" s="63"/>
      <c r="D22" s="69">
        <f>D21</f>
        <v>8291.7799999999988</v>
      </c>
      <c r="E22" s="70"/>
      <c r="F22" s="51">
        <f>ROUND('[1]nómina-22 (2) 3,5%'!F22*1.025/12,2)*12</f>
        <v>1088.04</v>
      </c>
      <c r="G22" s="71"/>
      <c r="H22" s="63">
        <f t="shared" si="1"/>
        <v>1088.04</v>
      </c>
      <c r="I22" s="72"/>
      <c r="J22" s="56">
        <f t="shared" si="2"/>
        <v>15232.56</v>
      </c>
      <c r="K22" s="70"/>
      <c r="L22" s="63">
        <f t="shared" si="0"/>
        <v>441.94</v>
      </c>
      <c r="M22" s="71"/>
      <c r="N22" s="57">
        <f>ROUND('[1]nómina-22 (2) 3,5%'!N22*1.025/12,2)*12</f>
        <v>5303.28</v>
      </c>
      <c r="O22" s="70"/>
      <c r="P22" s="73" t="s">
        <v>35</v>
      </c>
      <c r="Q22" s="59" t="s">
        <v>18</v>
      </c>
      <c r="R22" s="135"/>
      <c r="S22" s="135"/>
      <c r="T22" s="95" t="s">
        <v>4</v>
      </c>
      <c r="U22" s="65">
        <v>49.59</v>
      </c>
      <c r="V22" s="66">
        <v>30.61</v>
      </c>
      <c r="W22" s="3"/>
    </row>
    <row r="23" spans="1:24" ht="14.45" customHeight="1" x14ac:dyDescent="0.25">
      <c r="A23" s="68">
        <v>21</v>
      </c>
      <c r="B23" s="51">
        <f>ROUND('[1]nómina-22 (2) 3,5%'!B23*1.025,2)</f>
        <v>549.88</v>
      </c>
      <c r="C23" s="63"/>
      <c r="D23" s="69">
        <f>B23*14</f>
        <v>7698.32</v>
      </c>
      <c r="E23" s="70"/>
      <c r="F23" s="51">
        <f>ROUND('[1]nómina-22 (2) 3,5%'!F23*1.025/12,2)*12</f>
        <v>818.16000000000008</v>
      </c>
      <c r="G23" s="71"/>
      <c r="H23" s="63">
        <f t="shared" si="1"/>
        <v>818.16000000000008</v>
      </c>
      <c r="I23" s="72"/>
      <c r="J23" s="56">
        <f t="shared" si="2"/>
        <v>11454.240000000002</v>
      </c>
      <c r="K23" s="70"/>
      <c r="L23" s="63">
        <f t="shared" si="0"/>
        <v>415.58</v>
      </c>
      <c r="M23" s="71"/>
      <c r="N23" s="57">
        <f>ROUND('[1]nómina-22 (2) 3,5%'!N23*1.025/12,2)*12</f>
        <v>4986.96</v>
      </c>
      <c r="O23" s="70"/>
      <c r="P23" s="73" t="s">
        <v>36</v>
      </c>
      <c r="Q23" s="59" t="s">
        <v>18</v>
      </c>
      <c r="R23" s="135"/>
      <c r="S23" s="135"/>
      <c r="T23" s="96" t="s">
        <v>5</v>
      </c>
      <c r="U23" s="65">
        <v>40.44</v>
      </c>
      <c r="V23" s="66">
        <v>29.48</v>
      </c>
      <c r="W23" s="3"/>
    </row>
    <row r="24" spans="1:24" ht="14.45" customHeight="1" x14ac:dyDescent="0.25">
      <c r="A24" s="80">
        <v>21</v>
      </c>
      <c r="B24" s="81">
        <f>B23</f>
        <v>549.88</v>
      </c>
      <c r="C24" s="81"/>
      <c r="D24" s="97">
        <f>D23</f>
        <v>7698.32</v>
      </c>
      <c r="E24" s="82"/>
      <c r="F24" s="51">
        <f>ROUND('[1]nómina-22 (2) 3,5%'!F24*1.025/12,2)*12</f>
        <v>818.16000000000008</v>
      </c>
      <c r="G24" s="83"/>
      <c r="H24" s="81">
        <f t="shared" si="1"/>
        <v>818.16000000000008</v>
      </c>
      <c r="I24" s="84"/>
      <c r="J24" s="97">
        <f t="shared" si="2"/>
        <v>11454.240000000002</v>
      </c>
      <c r="K24" s="82"/>
      <c r="L24" s="63">
        <f t="shared" si="0"/>
        <v>389.22</v>
      </c>
      <c r="M24" s="83"/>
      <c r="N24" s="57">
        <f>ROUND('[1]nómina-22 (2) 3,5%'!N24*1.025/12,2)*12</f>
        <v>4670.6400000000003</v>
      </c>
      <c r="O24" s="82"/>
      <c r="P24" s="85" t="s">
        <v>37</v>
      </c>
      <c r="Q24" s="59" t="s">
        <v>18</v>
      </c>
      <c r="R24" s="135"/>
      <c r="S24" s="135"/>
      <c r="T24" s="98" t="s">
        <v>6</v>
      </c>
      <c r="U24" s="99">
        <v>35.479999999999997</v>
      </c>
      <c r="V24" s="76">
        <v>30.68</v>
      </c>
      <c r="W24" s="100"/>
    </row>
    <row r="25" spans="1:24" ht="14.45" customHeight="1" x14ac:dyDescent="0.25">
      <c r="A25" s="68">
        <v>21</v>
      </c>
      <c r="B25" s="63">
        <f>B24</f>
        <v>549.88</v>
      </c>
      <c r="C25" s="63"/>
      <c r="D25" s="69">
        <f>D23</f>
        <v>7698.32</v>
      </c>
      <c r="E25" s="70"/>
      <c r="F25" s="51">
        <f>ROUND('[1]nómina-22 (2) 3,5%'!F25*1.025/12,2)*12</f>
        <v>818.16000000000008</v>
      </c>
      <c r="G25" s="71"/>
      <c r="H25" s="63">
        <f t="shared" si="1"/>
        <v>818.16000000000008</v>
      </c>
      <c r="I25" s="72"/>
      <c r="J25" s="56">
        <f t="shared" si="2"/>
        <v>11454.240000000002</v>
      </c>
      <c r="K25" s="70"/>
      <c r="L25" s="63">
        <f t="shared" si="0"/>
        <v>415.58</v>
      </c>
      <c r="M25" s="71"/>
      <c r="N25" s="57">
        <f>ROUND('[1]nómina-22 (2) 3,5%'!N25*1.025/12,2)*12</f>
        <v>4986.96</v>
      </c>
      <c r="O25" s="70"/>
      <c r="P25" s="73" t="s">
        <v>38</v>
      </c>
      <c r="Q25" s="59" t="s">
        <v>18</v>
      </c>
      <c r="R25" s="135"/>
      <c r="S25" s="135"/>
      <c r="T25" s="96" t="s">
        <v>7</v>
      </c>
      <c r="U25" s="65">
        <v>30.61</v>
      </c>
      <c r="V25" s="66">
        <v>26.42</v>
      </c>
      <c r="W25" s="3"/>
    </row>
    <row r="26" spans="1:24" ht="14.45" customHeight="1" x14ac:dyDescent="0.25">
      <c r="A26" s="68">
        <v>21</v>
      </c>
      <c r="B26" s="63">
        <f>B23</f>
        <v>549.88</v>
      </c>
      <c r="C26" s="63"/>
      <c r="D26" s="69">
        <f>D23</f>
        <v>7698.32</v>
      </c>
      <c r="E26" s="70"/>
      <c r="F26" s="51">
        <f>ROUND('[1]nómina-22 (2) 3,5%'!F26*1.025/12,2)*12</f>
        <v>866.40000000000009</v>
      </c>
      <c r="G26" s="71"/>
      <c r="H26" s="63">
        <f t="shared" si="1"/>
        <v>866.40000000000009</v>
      </c>
      <c r="I26" s="72"/>
      <c r="J26" s="56">
        <f t="shared" si="2"/>
        <v>12129.600000000002</v>
      </c>
      <c r="K26" s="70"/>
      <c r="L26" s="63">
        <f t="shared" si="0"/>
        <v>389.22</v>
      </c>
      <c r="M26" s="71"/>
      <c r="N26" s="57">
        <f>ROUND('[1]nómina-22 (2) 3,5%'!N26*1.025/12,2)*12</f>
        <v>4670.6400000000003</v>
      </c>
      <c r="O26" s="70"/>
      <c r="P26" s="73" t="s">
        <v>39</v>
      </c>
      <c r="Q26" s="59" t="s">
        <v>18</v>
      </c>
      <c r="R26" s="135"/>
      <c r="S26" s="135"/>
      <c r="T26" s="96" t="s">
        <v>8</v>
      </c>
      <c r="U26" s="65">
        <v>20.84</v>
      </c>
      <c r="V26" s="66">
        <v>20.62</v>
      </c>
      <c r="W26" s="3"/>
    </row>
    <row r="27" spans="1:24" ht="14.45" customHeight="1" thickBot="1" x14ac:dyDescent="0.3">
      <c r="A27" s="68">
        <v>21</v>
      </c>
      <c r="B27" s="63">
        <f>B23</f>
        <v>549.88</v>
      </c>
      <c r="C27" s="63"/>
      <c r="D27" s="69">
        <f>B27*14</f>
        <v>7698.32</v>
      </c>
      <c r="E27" s="70"/>
      <c r="F27" s="51">
        <f>ROUND('[1]nómina-22 (2) 3,5%'!F27*1.025/12,2)*12</f>
        <v>866.40000000000009</v>
      </c>
      <c r="G27" s="71"/>
      <c r="H27" s="63">
        <f t="shared" si="1"/>
        <v>866.40000000000009</v>
      </c>
      <c r="I27" s="72"/>
      <c r="J27" s="56">
        <f t="shared" si="2"/>
        <v>12129.600000000002</v>
      </c>
      <c r="K27" s="70"/>
      <c r="L27" s="63">
        <f t="shared" si="0"/>
        <v>389.22</v>
      </c>
      <c r="M27" s="71"/>
      <c r="N27" s="57">
        <f>ROUND('[1]nómina-22 (2) 3,5%'!N27*1.025/12,2)*12</f>
        <v>4670.6400000000003</v>
      </c>
      <c r="O27" s="70"/>
      <c r="P27" s="73" t="s">
        <v>40</v>
      </c>
      <c r="Q27" s="59" t="s">
        <v>18</v>
      </c>
      <c r="R27" s="135"/>
      <c r="S27" s="135"/>
      <c r="T27" s="101" t="s">
        <v>41</v>
      </c>
      <c r="U27" s="89">
        <v>15.68</v>
      </c>
      <c r="V27" s="90">
        <v>15.68</v>
      </c>
      <c r="W27" s="102"/>
    </row>
    <row r="28" spans="1:24" ht="14.45" customHeight="1" thickTop="1" x14ac:dyDescent="0.25">
      <c r="A28" s="68">
        <v>20</v>
      </c>
      <c r="B28" s="51">
        <f>ROUND('[1]nómina-22 (2) 3,5%'!B28*1.025,2)</f>
        <v>510.79</v>
      </c>
      <c r="C28" s="63"/>
      <c r="D28" s="69">
        <f>B28*14</f>
        <v>7151.06</v>
      </c>
      <c r="E28" s="70"/>
      <c r="F28" s="51">
        <f>ROUND('[1]nómina-22 (2) 3,5%'!F28*1.025/12,2)*12</f>
        <v>956.04</v>
      </c>
      <c r="G28" s="71"/>
      <c r="H28" s="63">
        <f>F28</f>
        <v>956.04</v>
      </c>
      <c r="I28" s="72"/>
      <c r="J28" s="56">
        <f>(F28*12)+(H28*2)</f>
        <v>13384.56</v>
      </c>
      <c r="K28" s="70"/>
      <c r="L28" s="63">
        <f t="shared" si="0"/>
        <v>526.76</v>
      </c>
      <c r="M28" s="71"/>
      <c r="N28" s="57">
        <f>ROUND('[1]nómina-22 (2) 3,5%'!N28*1.025/12,2)*12</f>
        <v>6321.12</v>
      </c>
      <c r="O28" s="70"/>
      <c r="P28" s="73" t="s">
        <v>42</v>
      </c>
      <c r="Q28" s="59" t="s">
        <v>18</v>
      </c>
      <c r="R28" s="135"/>
      <c r="S28" s="135"/>
      <c r="T28" s="61"/>
      <c r="U28" s="61"/>
      <c r="V28" s="43"/>
      <c r="W28" s="2"/>
    </row>
    <row r="29" spans="1:24" ht="14.45" customHeight="1" thickBot="1" x14ac:dyDescent="0.3">
      <c r="A29" s="68">
        <v>20</v>
      </c>
      <c r="B29" s="63">
        <f>B28</f>
        <v>510.79</v>
      </c>
      <c r="C29" s="63"/>
      <c r="D29" s="69">
        <f>D28</f>
        <v>7151.06</v>
      </c>
      <c r="E29" s="70"/>
      <c r="F29" s="51">
        <f>ROUND('[1]nómina-22 (2) 3,5%'!F29*1.025/12,2)*12</f>
        <v>866.40000000000009</v>
      </c>
      <c r="G29" s="71"/>
      <c r="H29" s="63">
        <f t="shared" si="1"/>
        <v>866.40000000000009</v>
      </c>
      <c r="I29" s="72"/>
      <c r="J29" s="56">
        <f t="shared" si="2"/>
        <v>12129.600000000002</v>
      </c>
      <c r="K29" s="70"/>
      <c r="L29" s="63">
        <f t="shared" si="0"/>
        <v>389.22</v>
      </c>
      <c r="M29" s="71"/>
      <c r="N29" s="57">
        <f>ROUND('[1]nómina-22 (2) 3,5%'!N29*1.025/12,2)*12</f>
        <v>4670.6400000000003</v>
      </c>
      <c r="O29" s="70"/>
      <c r="P29" s="73" t="s">
        <v>43</v>
      </c>
      <c r="Q29" s="59" t="s">
        <v>18</v>
      </c>
      <c r="R29" s="135"/>
      <c r="S29" s="135"/>
      <c r="T29" s="103"/>
      <c r="U29" s="103"/>
      <c r="V29" s="103"/>
      <c r="W29" s="104"/>
    </row>
    <row r="30" spans="1:24" ht="14.45" customHeight="1" thickTop="1" thickBot="1" x14ac:dyDescent="0.3">
      <c r="A30" s="68">
        <v>20</v>
      </c>
      <c r="B30" s="63">
        <f>B28</f>
        <v>510.79</v>
      </c>
      <c r="C30" s="63"/>
      <c r="D30" s="69">
        <f>B30*14</f>
        <v>7151.06</v>
      </c>
      <c r="E30" s="70"/>
      <c r="F30" s="51">
        <f>ROUND('[1]nómina-22 (2) 3,5%'!F30*1.025/12,2)*12</f>
        <v>866.40000000000009</v>
      </c>
      <c r="G30" s="71"/>
      <c r="H30" s="63">
        <f t="shared" si="1"/>
        <v>866.40000000000009</v>
      </c>
      <c r="I30" s="72"/>
      <c r="J30" s="56">
        <f>(F30*12)+(H30*2)</f>
        <v>12129.600000000002</v>
      </c>
      <c r="K30" s="70"/>
      <c r="L30" s="63">
        <f t="shared" si="0"/>
        <v>389.22</v>
      </c>
      <c r="M30" s="71"/>
      <c r="N30" s="57">
        <f>ROUND('[1]nómina-22 (2) 3,5%'!N30*1.025/12,2)*12</f>
        <v>4670.6400000000003</v>
      </c>
      <c r="O30" s="70"/>
      <c r="P30" s="73" t="s">
        <v>44</v>
      </c>
      <c r="Q30" s="59" t="s">
        <v>18</v>
      </c>
      <c r="R30" s="135"/>
      <c r="S30" s="135"/>
      <c r="T30" s="147" t="s">
        <v>45</v>
      </c>
      <c r="U30" s="148"/>
      <c r="V30" s="148"/>
      <c r="W30" s="149"/>
      <c r="X30" s="40"/>
    </row>
    <row r="31" spans="1:24" ht="14.45" customHeight="1" x14ac:dyDescent="0.25">
      <c r="A31" s="68">
        <v>20</v>
      </c>
      <c r="B31" s="63">
        <f>B28</f>
        <v>510.79</v>
      </c>
      <c r="C31" s="63"/>
      <c r="D31" s="69">
        <f>D37</f>
        <v>7151.06</v>
      </c>
      <c r="E31" s="70"/>
      <c r="F31" s="51">
        <f>ROUND('[1]nómina-22 (2) 3,5%'!F31*1.025/12,2)*12</f>
        <v>798.59999999999991</v>
      </c>
      <c r="G31" s="71"/>
      <c r="H31" s="63">
        <f t="shared" si="1"/>
        <v>798.59999999999991</v>
      </c>
      <c r="I31" s="72"/>
      <c r="J31" s="56">
        <f t="shared" si="2"/>
        <v>11180.399999999998</v>
      </c>
      <c r="K31" s="70"/>
      <c r="L31" s="63">
        <f t="shared" si="0"/>
        <v>389.22</v>
      </c>
      <c r="M31" s="71"/>
      <c r="N31" s="57">
        <f>ROUND('[1]nómina-22 (2) 3,5%'!N31*1.025/12,2)*12</f>
        <v>4670.6400000000003</v>
      </c>
      <c r="O31" s="70"/>
      <c r="P31" s="73" t="s">
        <v>46</v>
      </c>
      <c r="Q31" s="105" t="s">
        <v>18</v>
      </c>
      <c r="R31" s="135"/>
      <c r="S31" s="135"/>
      <c r="T31" s="106"/>
      <c r="U31" s="107"/>
      <c r="V31" s="107"/>
      <c r="W31" s="108"/>
      <c r="X31" s="40"/>
    </row>
    <row r="32" spans="1:24" s="104" customFormat="1" ht="14.45" customHeight="1" x14ac:dyDescent="0.25">
      <c r="A32" s="68">
        <v>20</v>
      </c>
      <c r="B32" s="63">
        <f>B28</f>
        <v>510.79</v>
      </c>
      <c r="C32" s="63"/>
      <c r="D32" s="69">
        <f>D28</f>
        <v>7151.06</v>
      </c>
      <c r="E32" s="70"/>
      <c r="F32" s="51">
        <f>ROUND('[1]nómina-22 (2) 3,5%'!F32*1.025/12,2)*12</f>
        <v>818.16000000000008</v>
      </c>
      <c r="G32" s="71"/>
      <c r="H32" s="63">
        <f t="shared" si="1"/>
        <v>818.16000000000008</v>
      </c>
      <c r="I32" s="72"/>
      <c r="J32" s="56">
        <f t="shared" si="2"/>
        <v>11454.240000000002</v>
      </c>
      <c r="K32" s="70"/>
      <c r="L32" s="63">
        <f t="shared" si="0"/>
        <v>0</v>
      </c>
      <c r="M32" s="71"/>
      <c r="N32" s="57">
        <f>ROUND('[1]nómina-22 (2) 3,5%'!N32*1.025/12,2)*12</f>
        <v>0</v>
      </c>
      <c r="O32" s="70"/>
      <c r="P32" s="73" t="s">
        <v>47</v>
      </c>
      <c r="Q32" s="59" t="s">
        <v>48</v>
      </c>
      <c r="R32" s="1"/>
      <c r="S32" s="1"/>
      <c r="T32" s="150" t="s">
        <v>4</v>
      </c>
      <c r="U32" s="151"/>
      <c r="V32" s="151"/>
      <c r="W32" s="152"/>
      <c r="X32" s="40"/>
    </row>
    <row r="33" spans="1:24" s="104" customFormat="1" ht="14.45" customHeight="1" x14ac:dyDescent="0.25">
      <c r="A33" s="68">
        <v>20</v>
      </c>
      <c r="B33" s="63">
        <f>B28</f>
        <v>510.79</v>
      </c>
      <c r="C33" s="63"/>
      <c r="D33" s="69">
        <f>D28</f>
        <v>7151.06</v>
      </c>
      <c r="E33" s="70"/>
      <c r="F33" s="51">
        <f>ROUND('[1]nómina-22 (2) 3,5%'!F33*1.025/12,2)*12</f>
        <v>818.16000000000008</v>
      </c>
      <c r="G33" s="71"/>
      <c r="H33" s="63">
        <f t="shared" si="1"/>
        <v>818.16000000000008</v>
      </c>
      <c r="I33" s="72"/>
      <c r="J33" s="56">
        <f t="shared" si="2"/>
        <v>11454.240000000002</v>
      </c>
      <c r="K33" s="70"/>
      <c r="L33" s="63">
        <f t="shared" si="0"/>
        <v>389.22</v>
      </c>
      <c r="M33" s="71"/>
      <c r="N33" s="57">
        <f>ROUND('[1]nómina-22 (2) 3,5%'!N33*1.025/12,2)*12</f>
        <v>4670.6400000000003</v>
      </c>
      <c r="O33" s="70"/>
      <c r="P33" s="73" t="s">
        <v>47</v>
      </c>
      <c r="Q33" s="59" t="s">
        <v>18</v>
      </c>
      <c r="R33" s="1"/>
      <c r="S33" s="1"/>
      <c r="T33" s="109">
        <v>118.04</v>
      </c>
      <c r="U33" s="66"/>
      <c r="V33" s="65">
        <v>51.68</v>
      </c>
      <c r="W33" s="110"/>
      <c r="X33" s="40"/>
    </row>
    <row r="34" spans="1:24" s="104" customFormat="1" ht="14.45" customHeight="1" x14ac:dyDescent="0.25">
      <c r="A34" s="68">
        <v>20</v>
      </c>
      <c r="B34" s="63">
        <f>B28</f>
        <v>510.79</v>
      </c>
      <c r="C34" s="63"/>
      <c r="D34" s="69">
        <f>D28</f>
        <v>7151.06</v>
      </c>
      <c r="E34" s="70"/>
      <c r="F34" s="51">
        <f>ROUND('[1]nómina-22 (2) 3,5%'!F34*1.025/12,2)*12</f>
        <v>724.43999999999994</v>
      </c>
      <c r="G34" s="71"/>
      <c r="H34" s="63">
        <f t="shared" si="1"/>
        <v>724.43999999999994</v>
      </c>
      <c r="I34" s="72"/>
      <c r="J34" s="56">
        <f t="shared" si="2"/>
        <v>10142.159999999998</v>
      </c>
      <c r="K34" s="70"/>
      <c r="L34" s="63">
        <f t="shared" si="0"/>
        <v>0</v>
      </c>
      <c r="M34" s="71"/>
      <c r="N34" s="57">
        <f>ROUND('[1]nómina-22 (2) 3,5%'!N34*1.025/12,2)*12</f>
        <v>0</v>
      </c>
      <c r="O34" s="70"/>
      <c r="P34" s="73" t="s">
        <v>49</v>
      </c>
      <c r="Q34" s="59" t="s">
        <v>48</v>
      </c>
      <c r="R34" s="1"/>
      <c r="S34" s="1"/>
      <c r="T34" s="111" t="s">
        <v>5</v>
      </c>
      <c r="U34" s="112"/>
      <c r="V34" s="112"/>
      <c r="W34" s="113"/>
      <c r="X34" s="40"/>
    </row>
    <row r="35" spans="1:24" s="104" customFormat="1" ht="14.45" customHeight="1" x14ac:dyDescent="0.25">
      <c r="A35" s="68">
        <v>20</v>
      </c>
      <c r="B35" s="51">
        <f>B28</f>
        <v>510.79</v>
      </c>
      <c r="C35" s="63"/>
      <c r="D35" s="69">
        <f>B35*14</f>
        <v>7151.06</v>
      </c>
      <c r="E35" s="70"/>
      <c r="F35" s="51">
        <f>ROUND('[1]nómina-22 (2) 3,5%'!F35*1.025/12,2)*12</f>
        <v>798.59999999999991</v>
      </c>
      <c r="G35" s="71"/>
      <c r="H35" s="63">
        <f t="shared" si="1"/>
        <v>798.59999999999991</v>
      </c>
      <c r="I35" s="72"/>
      <c r="J35" s="56">
        <f t="shared" si="2"/>
        <v>11180.399999999998</v>
      </c>
      <c r="K35" s="70"/>
      <c r="L35" s="63">
        <f t="shared" si="0"/>
        <v>389.22</v>
      </c>
      <c r="M35" s="71"/>
      <c r="N35" s="57">
        <f>ROUND('[1]nómina-22 (2) 3,5%'!N35*1.025/12,2)*12</f>
        <v>4670.6400000000003</v>
      </c>
      <c r="O35" s="70"/>
      <c r="P35" s="73" t="s">
        <v>50</v>
      </c>
      <c r="Q35" s="105" t="s">
        <v>18</v>
      </c>
      <c r="R35" s="1"/>
      <c r="S35" s="1"/>
      <c r="T35" s="109">
        <v>92.9</v>
      </c>
      <c r="U35" s="66"/>
      <c r="V35" s="65">
        <v>40.68</v>
      </c>
      <c r="W35" s="110"/>
      <c r="X35" s="14"/>
    </row>
    <row r="36" spans="1:24" s="104" customFormat="1" ht="14.45" customHeight="1" x14ac:dyDescent="0.25">
      <c r="A36" s="68">
        <v>20</v>
      </c>
      <c r="B36" s="63">
        <f>B28</f>
        <v>510.79</v>
      </c>
      <c r="C36" s="63"/>
      <c r="D36" s="69">
        <f>D35</f>
        <v>7151.06</v>
      </c>
      <c r="E36" s="70"/>
      <c r="F36" s="51">
        <f>ROUND('[1]nómina-22 (2) 3,5%'!F36*1.025/12,2)*12</f>
        <v>798.59999999999991</v>
      </c>
      <c r="G36" s="71"/>
      <c r="H36" s="63">
        <f t="shared" si="1"/>
        <v>798.59999999999991</v>
      </c>
      <c r="I36" s="72"/>
      <c r="J36" s="56">
        <f t="shared" si="2"/>
        <v>11180.399999999998</v>
      </c>
      <c r="K36" s="70"/>
      <c r="L36" s="63">
        <f t="shared" si="0"/>
        <v>0</v>
      </c>
      <c r="M36" s="71"/>
      <c r="N36" s="57">
        <f>ROUND('[1]nómina-22 (2) 3,5%'!N36*1.025/12,2)*12</f>
        <v>0</v>
      </c>
      <c r="O36" s="70"/>
      <c r="P36" s="73" t="s">
        <v>50</v>
      </c>
      <c r="Q36" s="105" t="s">
        <v>48</v>
      </c>
      <c r="R36" s="1"/>
      <c r="S36" s="1"/>
      <c r="T36" s="153" t="s">
        <v>6</v>
      </c>
      <c r="U36" s="154"/>
      <c r="V36" s="154"/>
      <c r="W36" s="155"/>
      <c r="X36" s="14"/>
    </row>
    <row r="37" spans="1:24" ht="14.45" customHeight="1" x14ac:dyDescent="0.25">
      <c r="A37" s="68">
        <v>19</v>
      </c>
      <c r="B37" s="51">
        <f>ROUND('[1]nómina-22 (2) 3,5%'!B37*1.025,2)</f>
        <v>484.72</v>
      </c>
      <c r="C37" s="63"/>
      <c r="D37" s="69">
        <f>D36</f>
        <v>7151.06</v>
      </c>
      <c r="E37" s="70"/>
      <c r="F37" s="51">
        <f>ROUND('[1]nómina-22 (2) 3,5%'!F37*1.025/12,2)*12</f>
        <v>724.43999999999994</v>
      </c>
      <c r="G37" s="71"/>
      <c r="H37" s="63">
        <f>F37</f>
        <v>724.43999999999994</v>
      </c>
      <c r="I37" s="72"/>
      <c r="J37" s="56">
        <f t="shared" si="2"/>
        <v>10142.159999999998</v>
      </c>
      <c r="K37" s="70"/>
      <c r="L37" s="63">
        <f t="shared" si="0"/>
        <v>389.22</v>
      </c>
      <c r="M37" s="71"/>
      <c r="N37" s="57">
        <f>ROUND('[1]nómina-22 (2) 3,5%'!N37*1.025/12,2)*12</f>
        <v>4670.6400000000003</v>
      </c>
      <c r="O37" s="70"/>
      <c r="P37" s="73" t="s">
        <v>51</v>
      </c>
      <c r="Q37" s="105" t="s">
        <v>18</v>
      </c>
      <c r="R37" s="135"/>
      <c r="S37" s="135"/>
      <c r="T37" s="114">
        <v>81.349999999999994</v>
      </c>
      <c r="U37" s="76"/>
      <c r="V37" s="99">
        <v>35.619999999999997</v>
      </c>
      <c r="W37" s="110"/>
    </row>
    <row r="38" spans="1:24" ht="14.45" customHeight="1" x14ac:dyDescent="0.25">
      <c r="A38" s="68">
        <v>19</v>
      </c>
      <c r="B38" s="63">
        <f>B37</f>
        <v>484.72</v>
      </c>
      <c r="C38" s="63"/>
      <c r="D38" s="69">
        <f>D37</f>
        <v>7151.06</v>
      </c>
      <c r="E38" s="70"/>
      <c r="F38" s="51">
        <f>ROUND('[1]nómina-22 (2) 3,5%'!F38*1.025/12,2)*12</f>
        <v>724.43999999999994</v>
      </c>
      <c r="G38" s="71"/>
      <c r="H38" s="63">
        <f>F38</f>
        <v>724.43999999999994</v>
      </c>
      <c r="I38" s="72"/>
      <c r="J38" s="56">
        <f t="shared" si="2"/>
        <v>10142.159999999998</v>
      </c>
      <c r="K38" s="70"/>
      <c r="L38" s="63">
        <f t="shared" si="0"/>
        <v>0</v>
      </c>
      <c r="M38" s="71"/>
      <c r="N38" s="57">
        <f>ROUND('[1]nómina-22 (2) 3,5%'!N38*1.025/12,2)*12</f>
        <v>0</v>
      </c>
      <c r="O38" s="70"/>
      <c r="P38" s="73" t="s">
        <v>51</v>
      </c>
      <c r="Q38" s="105" t="s">
        <v>48</v>
      </c>
      <c r="R38" s="135"/>
      <c r="S38" s="135"/>
      <c r="T38" s="111" t="s">
        <v>7</v>
      </c>
      <c r="U38" s="112"/>
      <c r="V38" s="112"/>
      <c r="W38" s="113"/>
    </row>
    <row r="39" spans="1:24" ht="14.45" customHeight="1" x14ac:dyDescent="0.25">
      <c r="A39" s="68">
        <v>19</v>
      </c>
      <c r="B39" s="63">
        <f>B38</f>
        <v>484.72</v>
      </c>
      <c r="C39" s="63"/>
      <c r="D39" s="69">
        <f>D37</f>
        <v>7151.06</v>
      </c>
      <c r="E39" s="70"/>
      <c r="F39" s="51">
        <f>ROUND('[1]nómina-22 (2) 3,5%'!F39*1.025/12,2)*12</f>
        <v>724.43999999999994</v>
      </c>
      <c r="G39" s="71"/>
      <c r="H39" s="63">
        <f>F39</f>
        <v>724.43999999999994</v>
      </c>
      <c r="I39" s="72"/>
      <c r="J39" s="56">
        <f t="shared" si="2"/>
        <v>10142.159999999998</v>
      </c>
      <c r="K39" s="70"/>
      <c r="L39" s="63">
        <f t="shared" si="0"/>
        <v>0</v>
      </c>
      <c r="M39" s="71"/>
      <c r="N39" s="57">
        <f>ROUND('[1]nómina-22 (2) 3,5%'!N39*1.025/12,2)*12</f>
        <v>0</v>
      </c>
      <c r="O39" s="70"/>
      <c r="P39" s="73" t="s">
        <v>52</v>
      </c>
      <c r="Q39" s="105" t="s">
        <v>48</v>
      </c>
      <c r="R39" s="135"/>
      <c r="S39" s="135"/>
      <c r="T39" s="109">
        <v>71.349999999999994</v>
      </c>
      <c r="U39" s="66"/>
      <c r="V39" s="65">
        <v>31.24</v>
      </c>
      <c r="W39" s="110"/>
    </row>
    <row r="40" spans="1:24" ht="14.45" customHeight="1" x14ac:dyDescent="0.25">
      <c r="A40" s="68">
        <v>19</v>
      </c>
      <c r="B40" s="63">
        <f>B39</f>
        <v>484.72</v>
      </c>
      <c r="C40" s="63"/>
      <c r="D40" s="69">
        <f>D37</f>
        <v>7151.06</v>
      </c>
      <c r="E40" s="70"/>
      <c r="F40" s="51">
        <f>ROUND('[1]nómina-22 (2) 3,5%'!F40*1.025/12,2)*12</f>
        <v>724.43999999999994</v>
      </c>
      <c r="G40" s="71"/>
      <c r="H40" s="63">
        <f>F40</f>
        <v>724.43999999999994</v>
      </c>
      <c r="I40" s="72"/>
      <c r="J40" s="56">
        <f t="shared" si="2"/>
        <v>10142.159999999998</v>
      </c>
      <c r="K40" s="70"/>
      <c r="L40" s="63">
        <f t="shared" si="0"/>
        <v>389.22</v>
      </c>
      <c r="M40" s="71"/>
      <c r="N40" s="57">
        <f>ROUND('[1]nómina-22 (2) 3,5%'!N40*1.025/12,2)*12</f>
        <v>4670.6400000000003</v>
      </c>
      <c r="O40" s="70"/>
      <c r="P40" s="73" t="s">
        <v>52</v>
      </c>
      <c r="Q40" s="105" t="s">
        <v>18</v>
      </c>
      <c r="R40" s="135"/>
      <c r="S40" s="135"/>
      <c r="T40" s="111" t="s">
        <v>8</v>
      </c>
      <c r="U40" s="112"/>
      <c r="V40" s="112"/>
      <c r="W40" s="113"/>
    </row>
    <row r="41" spans="1:24" ht="14.45" customHeight="1" x14ac:dyDescent="0.25">
      <c r="A41" s="68">
        <v>18</v>
      </c>
      <c r="B41" s="51">
        <f>ROUND('[1]nómina-22 (2) 3,5%'!B41*1.025,2)</f>
        <v>458.64</v>
      </c>
      <c r="C41" s="81"/>
      <c r="D41" s="97">
        <f>B41*14</f>
        <v>6420.96</v>
      </c>
      <c r="E41" s="82"/>
      <c r="F41" s="51">
        <f>ROUND('[1]nómina-22 (2) 3,5%'!F41*1.025/12,2)*12</f>
        <v>866.40000000000009</v>
      </c>
      <c r="G41" s="83"/>
      <c r="H41" s="81">
        <f t="shared" si="1"/>
        <v>866.40000000000009</v>
      </c>
      <c r="I41" s="84"/>
      <c r="J41" s="97">
        <f t="shared" si="2"/>
        <v>12129.600000000002</v>
      </c>
      <c r="K41" s="82"/>
      <c r="L41" s="63">
        <f t="shared" si="0"/>
        <v>389.22</v>
      </c>
      <c r="M41" s="83"/>
      <c r="N41" s="57">
        <f>ROUND('[1]nómina-22 (2) 3,5%'!N41*1.025/12,2)*12</f>
        <v>4670.6400000000003</v>
      </c>
      <c r="O41" s="82"/>
      <c r="P41" s="85" t="s">
        <v>40</v>
      </c>
      <c r="Q41" s="59" t="s">
        <v>18</v>
      </c>
      <c r="R41" s="135"/>
      <c r="S41" s="135"/>
      <c r="T41" s="109">
        <v>56.45</v>
      </c>
      <c r="U41" s="66"/>
      <c r="V41" s="65">
        <v>24.72</v>
      </c>
      <c r="W41" s="110"/>
    </row>
    <row r="42" spans="1:24" ht="14.45" customHeight="1" x14ac:dyDescent="0.25">
      <c r="A42" s="68">
        <v>18</v>
      </c>
      <c r="B42" s="81">
        <f>B41</f>
        <v>458.64</v>
      </c>
      <c r="C42" s="81"/>
      <c r="D42" s="97">
        <f>D41</f>
        <v>6420.96</v>
      </c>
      <c r="E42" s="82"/>
      <c r="F42" s="51">
        <f>ROUND('[1]nómina-22 (2) 3,5%'!F42*1.025/12,2)*12</f>
        <v>770.04</v>
      </c>
      <c r="G42" s="83"/>
      <c r="H42" s="81">
        <f t="shared" si="1"/>
        <v>770.04</v>
      </c>
      <c r="I42" s="84"/>
      <c r="J42" s="97">
        <f t="shared" si="2"/>
        <v>10780.56</v>
      </c>
      <c r="K42" s="82"/>
      <c r="L42" s="63">
        <f t="shared" si="0"/>
        <v>0</v>
      </c>
      <c r="M42" s="83"/>
      <c r="N42" s="57">
        <f>ROUND('[1]nómina-22 (2) 3,5%'!N42*1.025/12,2)*12</f>
        <v>0</v>
      </c>
      <c r="O42" s="82"/>
      <c r="P42" s="85" t="s">
        <v>47</v>
      </c>
      <c r="Q42" s="59" t="s">
        <v>48</v>
      </c>
      <c r="R42" s="135"/>
      <c r="S42" s="135"/>
      <c r="T42" s="111" t="s">
        <v>53</v>
      </c>
      <c r="U42" s="112"/>
      <c r="V42" s="112"/>
      <c r="W42" s="113"/>
    </row>
    <row r="43" spans="1:24" ht="14.45" customHeight="1" thickBot="1" x14ac:dyDescent="0.3">
      <c r="A43" s="68">
        <v>18</v>
      </c>
      <c r="B43" s="81">
        <f>B42</f>
        <v>458.64</v>
      </c>
      <c r="C43" s="81"/>
      <c r="D43" s="97">
        <f>D42</f>
        <v>6420.96</v>
      </c>
      <c r="E43" s="82"/>
      <c r="F43" s="51">
        <f>ROUND('[1]nómina-22 (2) 3,5%'!F43*1.025/12,2)*12</f>
        <v>770.04</v>
      </c>
      <c r="G43" s="83"/>
      <c r="H43" s="81">
        <f t="shared" si="1"/>
        <v>770.04</v>
      </c>
      <c r="I43" s="84"/>
      <c r="J43" s="97">
        <f t="shared" si="2"/>
        <v>10780.56</v>
      </c>
      <c r="K43" s="82"/>
      <c r="L43" s="63">
        <f t="shared" si="0"/>
        <v>389.22</v>
      </c>
      <c r="M43" s="83"/>
      <c r="N43" s="57">
        <f>ROUND('[1]nómina-22 (2) 3,5%'!N43*1.025/12,2)*12</f>
        <v>4670.6400000000003</v>
      </c>
      <c r="O43" s="82"/>
      <c r="P43" s="85" t="s">
        <v>47</v>
      </c>
      <c r="Q43" s="59" t="s">
        <v>18</v>
      </c>
      <c r="R43" s="135"/>
      <c r="S43" s="135"/>
      <c r="T43" s="115">
        <v>48.13</v>
      </c>
      <c r="U43" s="90"/>
      <c r="V43" s="89">
        <v>21.07</v>
      </c>
      <c r="W43" s="116"/>
    </row>
    <row r="44" spans="1:24" ht="14.45" customHeight="1" thickTop="1" x14ac:dyDescent="0.25">
      <c r="A44" s="68">
        <v>18</v>
      </c>
      <c r="B44" s="63">
        <f>B43</f>
        <v>458.64</v>
      </c>
      <c r="C44" s="63"/>
      <c r="D44" s="97">
        <f>D43</f>
        <v>6420.96</v>
      </c>
      <c r="E44" s="70"/>
      <c r="F44" s="51">
        <f>ROUND('[1]nómina-22 (2) 3,5%'!F44*1.025/12,2)*12</f>
        <v>798.59999999999991</v>
      </c>
      <c r="G44" s="71"/>
      <c r="H44" s="63">
        <f t="shared" si="1"/>
        <v>798.59999999999991</v>
      </c>
      <c r="I44" s="72"/>
      <c r="J44" s="56">
        <f t="shared" si="2"/>
        <v>11180.399999999998</v>
      </c>
      <c r="K44" s="117"/>
      <c r="L44" s="63">
        <f t="shared" si="0"/>
        <v>389.22</v>
      </c>
      <c r="M44" s="71"/>
      <c r="N44" s="57">
        <f>ROUND('[1]nómina-22 (2) 3,5%'!N44*1.025/12,2)*12</f>
        <v>4670.6400000000003</v>
      </c>
      <c r="O44" s="117"/>
      <c r="P44" s="73" t="s">
        <v>54</v>
      </c>
      <c r="Q44" s="105" t="s">
        <v>18</v>
      </c>
      <c r="R44" s="135"/>
      <c r="S44" s="135"/>
      <c r="T44" s="43"/>
      <c r="U44" s="43"/>
      <c r="V44" s="118"/>
      <c r="W44" s="2"/>
    </row>
    <row r="45" spans="1:24" ht="14.45" customHeight="1" thickBot="1" x14ac:dyDescent="0.3">
      <c r="A45" s="68">
        <v>18</v>
      </c>
      <c r="B45" s="81">
        <f>B44</f>
        <v>458.64</v>
      </c>
      <c r="C45" s="63"/>
      <c r="D45" s="97">
        <f>D44</f>
        <v>6420.96</v>
      </c>
      <c r="E45" s="117"/>
      <c r="F45" s="51">
        <f>ROUND('[1]nómina-22 (2) 3,5%'!F45*1.025/12,2)*12</f>
        <v>798.59999999999991</v>
      </c>
      <c r="G45" s="71"/>
      <c r="H45" s="63">
        <f t="shared" si="1"/>
        <v>798.59999999999991</v>
      </c>
      <c r="I45" s="72"/>
      <c r="J45" s="56">
        <f t="shared" si="2"/>
        <v>11180.399999999998</v>
      </c>
      <c r="K45" s="117"/>
      <c r="L45" s="63">
        <f t="shared" si="0"/>
        <v>389.22</v>
      </c>
      <c r="M45" s="71"/>
      <c r="N45" s="57">
        <f>ROUND('[1]nómina-22 (2) 3,5%'!N45*1.025/12,2)*12</f>
        <v>4670.6400000000003</v>
      </c>
      <c r="O45" s="117"/>
      <c r="P45" s="73" t="s">
        <v>46</v>
      </c>
      <c r="Q45" s="59" t="s">
        <v>18</v>
      </c>
      <c r="R45" s="135"/>
      <c r="S45" s="135"/>
    </row>
    <row r="46" spans="1:24" ht="14.45" customHeight="1" thickTop="1" thickBot="1" x14ac:dyDescent="0.3">
      <c r="A46" s="68">
        <v>17</v>
      </c>
      <c r="B46" s="51">
        <f>ROUND('[1]nómina-22 (2) 3,5%'!B46*1.025,2)</f>
        <v>432.54</v>
      </c>
      <c r="C46" s="63"/>
      <c r="D46" s="69">
        <f>B46*14</f>
        <v>6055.56</v>
      </c>
      <c r="E46" s="70"/>
      <c r="F46" s="51">
        <f>ROUND('[1]nómina-22 (2) 3,5%'!F46*1.025/12,2)*12</f>
        <v>724.43999999999994</v>
      </c>
      <c r="G46" s="71"/>
      <c r="H46" s="63">
        <f>F46</f>
        <v>724.43999999999994</v>
      </c>
      <c r="I46" s="72"/>
      <c r="J46" s="56">
        <f>(F46*12)+(H46*2)</f>
        <v>10142.159999999998</v>
      </c>
      <c r="K46" s="117"/>
      <c r="L46" s="63">
        <f t="shared" si="0"/>
        <v>0</v>
      </c>
      <c r="M46" s="71"/>
      <c r="N46" s="57">
        <f>ROUND('[1]nómina-22 (2) 3,5%'!N46*1.025/12,2)*12</f>
        <v>0</v>
      </c>
      <c r="O46" s="117"/>
      <c r="P46" s="73" t="s">
        <v>55</v>
      </c>
      <c r="Q46" s="59" t="s">
        <v>48</v>
      </c>
      <c r="R46" s="135"/>
      <c r="S46" s="135"/>
      <c r="T46" s="138" t="s">
        <v>56</v>
      </c>
      <c r="U46" s="139"/>
      <c r="V46" s="139"/>
      <c r="W46" s="140"/>
    </row>
    <row r="47" spans="1:24" ht="14.45" customHeight="1" x14ac:dyDescent="0.25">
      <c r="A47" s="68">
        <v>17</v>
      </c>
      <c r="B47" s="63">
        <f t="shared" ref="B47:B52" si="3">B46</f>
        <v>432.54</v>
      </c>
      <c r="C47" s="63"/>
      <c r="D47" s="69">
        <f t="shared" ref="D47:D52" si="4">D46</f>
        <v>6055.56</v>
      </c>
      <c r="E47" s="70"/>
      <c r="F47" s="51">
        <f>ROUND('[1]nómina-22 (2) 3,5%'!F47*1.025/12,2)*12</f>
        <v>818.16000000000008</v>
      </c>
      <c r="G47" s="71"/>
      <c r="H47" s="63">
        <f t="shared" si="1"/>
        <v>818.16000000000008</v>
      </c>
      <c r="I47" s="72"/>
      <c r="J47" s="56">
        <f>(F47*12)+(H47*2)</f>
        <v>11454.240000000002</v>
      </c>
      <c r="K47" s="117"/>
      <c r="L47" s="63">
        <f t="shared" si="0"/>
        <v>0</v>
      </c>
      <c r="M47" s="71"/>
      <c r="N47" s="57">
        <f>ROUND('[1]nómina-22 (2) 3,5%'!N47*1.025/12,2)*12</f>
        <v>0</v>
      </c>
      <c r="O47" s="117"/>
      <c r="P47" s="73" t="s">
        <v>57</v>
      </c>
      <c r="Q47" s="105" t="s">
        <v>48</v>
      </c>
      <c r="R47" s="135"/>
      <c r="S47" s="135"/>
      <c r="T47" s="119"/>
      <c r="U47" s="8"/>
      <c r="V47" s="8"/>
      <c r="W47" s="120"/>
    </row>
    <row r="48" spans="1:24" ht="14.45" customHeight="1" x14ac:dyDescent="0.25">
      <c r="A48" s="68">
        <v>17</v>
      </c>
      <c r="B48" s="63">
        <f t="shared" si="3"/>
        <v>432.54</v>
      </c>
      <c r="C48" s="63"/>
      <c r="D48" s="69">
        <f t="shared" si="4"/>
        <v>6055.56</v>
      </c>
      <c r="E48" s="70"/>
      <c r="F48" s="51">
        <f>ROUND('[1]nómina-22 (2) 3,5%'!F48*1.025/12,2)*12</f>
        <v>724.43999999999994</v>
      </c>
      <c r="G48" s="71"/>
      <c r="H48" s="63">
        <f>F48</f>
        <v>724.43999999999994</v>
      </c>
      <c r="I48" s="72"/>
      <c r="J48" s="56">
        <f t="shared" si="2"/>
        <v>10142.159999999998</v>
      </c>
      <c r="K48" s="117"/>
      <c r="L48" s="63">
        <f t="shared" si="0"/>
        <v>389.22</v>
      </c>
      <c r="M48" s="71"/>
      <c r="N48" s="57">
        <f>ROUND('[1]nómina-22 (2) 3,5%'!N48*1.025/12,2)*12</f>
        <v>4670.6400000000003</v>
      </c>
      <c r="O48" s="117"/>
      <c r="P48" s="73" t="s">
        <v>58</v>
      </c>
      <c r="Q48" s="59" t="s">
        <v>18</v>
      </c>
      <c r="R48" s="135"/>
      <c r="S48" s="135"/>
      <c r="T48" s="106" t="s">
        <v>59</v>
      </c>
      <c r="U48" s="107"/>
      <c r="V48" s="121" t="s">
        <v>65</v>
      </c>
      <c r="W48" s="122"/>
    </row>
    <row r="49" spans="1:24" ht="14.45" customHeight="1" x14ac:dyDescent="0.25">
      <c r="A49" s="68">
        <v>17</v>
      </c>
      <c r="B49" s="63">
        <f t="shared" si="3"/>
        <v>432.54</v>
      </c>
      <c r="C49" s="63"/>
      <c r="D49" s="69">
        <f t="shared" si="4"/>
        <v>6055.56</v>
      </c>
      <c r="E49" s="70"/>
      <c r="F49" s="51">
        <f>ROUND('[1]nómina-22 (2) 3,5%'!F49*1.025/12,2)*12</f>
        <v>798.59999999999991</v>
      </c>
      <c r="G49" s="71"/>
      <c r="H49" s="63">
        <f>F49</f>
        <v>798.59999999999991</v>
      </c>
      <c r="I49" s="72"/>
      <c r="J49" s="56">
        <f>(F49*12)+(H49*2)</f>
        <v>11180.399999999998</v>
      </c>
      <c r="K49" s="117"/>
      <c r="L49" s="63">
        <f t="shared" si="0"/>
        <v>0</v>
      </c>
      <c r="M49" s="71"/>
      <c r="N49" s="57">
        <f>ROUND('[1]nómina-22 (2) 3,5%'!N49*1.025/12,2)*12</f>
        <v>0</v>
      </c>
      <c r="O49" s="117"/>
      <c r="P49" s="73" t="s">
        <v>50</v>
      </c>
      <c r="Q49" s="105" t="s">
        <v>48</v>
      </c>
      <c r="R49" s="135"/>
      <c r="S49" s="135"/>
      <c r="T49" s="123" t="s">
        <v>60</v>
      </c>
      <c r="U49" s="124"/>
      <c r="V49" s="125" t="s">
        <v>66</v>
      </c>
      <c r="W49" s="126"/>
    </row>
    <row r="50" spans="1:24" ht="14.45" customHeight="1" x14ac:dyDescent="0.25">
      <c r="A50" s="68">
        <v>17</v>
      </c>
      <c r="B50" s="63">
        <f t="shared" si="3"/>
        <v>432.54</v>
      </c>
      <c r="C50" s="63"/>
      <c r="D50" s="69">
        <f t="shared" si="4"/>
        <v>6055.56</v>
      </c>
      <c r="E50" s="70"/>
      <c r="F50" s="51">
        <f>ROUND('[1]nómina-22 (2) 3,5%'!F50*1.025/12,2)*12</f>
        <v>798.59999999999991</v>
      </c>
      <c r="G50" s="71"/>
      <c r="H50" s="63">
        <f>F50</f>
        <v>798.59999999999991</v>
      </c>
      <c r="I50" s="72"/>
      <c r="J50" s="56">
        <f t="shared" si="2"/>
        <v>11180.399999999998</v>
      </c>
      <c r="K50" s="117"/>
      <c r="L50" s="63">
        <f t="shared" si="0"/>
        <v>389.22</v>
      </c>
      <c r="M50" s="71"/>
      <c r="N50" s="57">
        <f>ROUND('[1]nómina-22 (2) 3,5%'!N50*1.025/12,2)*12</f>
        <v>4670.6400000000003</v>
      </c>
      <c r="O50" s="117"/>
      <c r="P50" s="73" t="s">
        <v>50</v>
      </c>
      <c r="Q50" s="105" t="s">
        <v>18</v>
      </c>
      <c r="R50" s="135"/>
      <c r="S50" s="135"/>
      <c r="T50" s="123" t="s">
        <v>61</v>
      </c>
      <c r="U50" s="124"/>
      <c r="V50" s="127">
        <v>4495.5</v>
      </c>
      <c r="W50" s="126"/>
    </row>
    <row r="51" spans="1:24" ht="14.45" customHeight="1" thickBot="1" x14ac:dyDescent="0.3">
      <c r="A51" s="68">
        <v>17</v>
      </c>
      <c r="B51" s="63">
        <f t="shared" si="3"/>
        <v>432.54</v>
      </c>
      <c r="C51" s="63"/>
      <c r="D51" s="69">
        <f t="shared" si="4"/>
        <v>6055.56</v>
      </c>
      <c r="E51" s="70"/>
      <c r="F51" s="51">
        <f>ROUND('[1]nómina-22 (2) 3,5%'!F51*1.025/12,2)*12</f>
        <v>724.43999999999994</v>
      </c>
      <c r="G51" s="71"/>
      <c r="H51" s="63">
        <f t="shared" si="1"/>
        <v>724.43999999999994</v>
      </c>
      <c r="I51" s="72"/>
      <c r="J51" s="56">
        <f t="shared" si="2"/>
        <v>10142.159999999998</v>
      </c>
      <c r="K51" s="117"/>
      <c r="L51" s="63">
        <f t="shared" si="0"/>
        <v>0</v>
      </c>
      <c r="M51" s="71"/>
      <c r="N51" s="57">
        <f>ROUND('[1]nómina-22 (2) 3,5%'!N51*1.025/12,2)*12</f>
        <v>0</v>
      </c>
      <c r="O51" s="117"/>
      <c r="P51" s="73" t="s">
        <v>51</v>
      </c>
      <c r="Q51" s="59" t="s">
        <v>48</v>
      </c>
      <c r="R51" s="135"/>
      <c r="S51" s="135"/>
      <c r="T51" s="128" t="s">
        <v>61</v>
      </c>
      <c r="U51" s="129"/>
      <c r="V51" s="130">
        <v>0</v>
      </c>
      <c r="W51" s="5"/>
    </row>
    <row r="52" spans="1:24" ht="14.45" customHeight="1" thickTop="1" thickBot="1" x14ac:dyDescent="0.3">
      <c r="A52" s="68">
        <v>17</v>
      </c>
      <c r="B52" s="63">
        <f t="shared" si="3"/>
        <v>432.54</v>
      </c>
      <c r="C52" s="63"/>
      <c r="D52" s="69">
        <f t="shared" si="4"/>
        <v>6055.56</v>
      </c>
      <c r="E52" s="70"/>
      <c r="F52" s="51">
        <f>ROUND('[1]nómina-22 (2) 3,5%'!F52*1.025/12,2)*12</f>
        <v>724.43999999999994</v>
      </c>
      <c r="G52" s="71"/>
      <c r="H52" s="63">
        <f t="shared" si="1"/>
        <v>724.43999999999994</v>
      </c>
      <c r="I52" s="72"/>
      <c r="J52" s="56">
        <f t="shared" si="2"/>
        <v>10142.159999999998</v>
      </c>
      <c r="K52" s="117"/>
      <c r="L52" s="63">
        <f t="shared" si="0"/>
        <v>389.22</v>
      </c>
      <c r="M52" s="71"/>
      <c r="N52" s="57">
        <f>ROUND('[1]nómina-22 (2) 3,5%'!N52*1.025/12,2)*12</f>
        <v>4670.6400000000003</v>
      </c>
      <c r="O52" s="117"/>
      <c r="P52" s="73" t="s">
        <v>51</v>
      </c>
      <c r="Q52" s="59" t="s">
        <v>18</v>
      </c>
      <c r="R52" s="135"/>
      <c r="S52" s="135"/>
      <c r="T52" s="43"/>
      <c r="U52" s="43"/>
      <c r="V52" s="43"/>
      <c r="X52" s="40"/>
    </row>
    <row r="53" spans="1:24" ht="14.45" customHeight="1" thickTop="1" thickBot="1" x14ac:dyDescent="0.3">
      <c r="A53" s="68">
        <v>15</v>
      </c>
      <c r="B53" s="51">
        <f>ROUND('[1]nómina-22 (2) 3,5%'!B53*1.025,2)</f>
        <v>380.39</v>
      </c>
      <c r="C53" s="63"/>
      <c r="D53" s="69">
        <f>B53*14</f>
        <v>5325.46</v>
      </c>
      <c r="E53" s="70"/>
      <c r="F53" s="51">
        <f>ROUND('[1]nómina-22 (2) 3,5%'!F53*1.025/12,2)*12</f>
        <v>724.43999999999994</v>
      </c>
      <c r="G53" s="71"/>
      <c r="H53" s="63">
        <f t="shared" si="1"/>
        <v>724.43999999999994</v>
      </c>
      <c r="I53" s="72"/>
      <c r="J53" s="56">
        <f t="shared" si="2"/>
        <v>10142.159999999998</v>
      </c>
      <c r="K53" s="117"/>
      <c r="L53" s="63">
        <f t="shared" si="0"/>
        <v>389.22</v>
      </c>
      <c r="M53" s="83"/>
      <c r="N53" s="57">
        <f>ROUND('[1]nómina-22 (2) 3,5%'!N53*1.025/12,2)*12</f>
        <v>4670.6400000000003</v>
      </c>
      <c r="O53" s="117"/>
      <c r="P53" s="73" t="s">
        <v>51</v>
      </c>
      <c r="Q53" s="59" t="s">
        <v>18</v>
      </c>
      <c r="R53" s="135"/>
      <c r="S53" s="135"/>
      <c r="T53" s="131" t="s">
        <v>62</v>
      </c>
      <c r="U53" s="132"/>
      <c r="V53" s="132">
        <f>ROUND('[1]nómina-22 (2) 3,5%'!V53*1.025/12,2)*12</f>
        <v>4670.6400000000003</v>
      </c>
      <c r="W53" s="133"/>
    </row>
    <row r="54" spans="1:24" s="104" customFormat="1" ht="14.45" customHeight="1" thickTop="1" x14ac:dyDescent="0.25">
      <c r="A54" s="68">
        <v>15</v>
      </c>
      <c r="B54" s="63">
        <f>B53</f>
        <v>380.39</v>
      </c>
      <c r="C54" s="63"/>
      <c r="D54" s="69">
        <f>D53</f>
        <v>5325.46</v>
      </c>
      <c r="E54" s="70"/>
      <c r="F54" s="51">
        <f>ROUND('[1]nómina-22 (2) 3,5%'!F54*1.025/12,2)*12</f>
        <v>724.43999999999994</v>
      </c>
      <c r="G54" s="71"/>
      <c r="H54" s="63">
        <f t="shared" si="1"/>
        <v>724.43999999999994</v>
      </c>
      <c r="I54" s="72"/>
      <c r="J54" s="56">
        <f t="shared" si="2"/>
        <v>10142.159999999998</v>
      </c>
      <c r="K54" s="117"/>
      <c r="L54" s="63">
        <f t="shared" si="0"/>
        <v>0</v>
      </c>
      <c r="M54" s="83"/>
      <c r="N54" s="57">
        <f>ROUND('[1]nómina-22 (2) 3,5%'!N54*1.025/12,2)*12</f>
        <v>0</v>
      </c>
      <c r="O54" s="117"/>
      <c r="P54" s="73" t="s">
        <v>51</v>
      </c>
      <c r="Q54" s="59" t="s">
        <v>48</v>
      </c>
      <c r="R54" s="1"/>
      <c r="S54" s="1"/>
      <c r="T54" s="14"/>
    </row>
    <row r="55" spans="1:24" ht="14.45" customHeight="1" x14ac:dyDescent="0.25">
      <c r="A55" s="134"/>
      <c r="B55" s="42"/>
      <c r="C55" s="42"/>
      <c r="D55" s="43"/>
      <c r="E55" s="2"/>
      <c r="F55" s="42"/>
      <c r="G55" s="46"/>
      <c r="H55" s="42"/>
      <c r="I55" s="46"/>
      <c r="J55" s="43"/>
      <c r="K55" s="2"/>
      <c r="L55" s="42"/>
      <c r="M55" s="46"/>
      <c r="N55" s="43"/>
      <c r="O55" s="2"/>
      <c r="P55" s="2"/>
      <c r="Q55" s="2"/>
      <c r="R55" s="135"/>
      <c r="S55" s="135"/>
      <c r="T55" s="14"/>
      <c r="U55" s="2"/>
      <c r="V55"/>
      <c r="X55"/>
    </row>
  </sheetData>
  <mergeCells count="13">
    <mergeCell ref="T10:W10"/>
    <mergeCell ref="B3:E3"/>
    <mergeCell ref="F3:K3"/>
    <mergeCell ref="B4:C4"/>
    <mergeCell ref="D4:E4"/>
    <mergeCell ref="T8:W8"/>
    <mergeCell ref="T46:W46"/>
    <mergeCell ref="T12:W12"/>
    <mergeCell ref="T14:W14"/>
    <mergeCell ref="T16:W16"/>
    <mergeCell ref="T30:W30"/>
    <mergeCell ref="T32:W32"/>
    <mergeCell ref="T36:W3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 Funcionario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2023-02-24T07:46:23Z</cp:lastPrinted>
  <dcterms:created xsi:type="dcterms:W3CDTF">2022-01-14T11:28:12Z</dcterms:created>
  <dcterms:modified xsi:type="dcterms:W3CDTF">2023-02-24T07:46:30Z</dcterms:modified>
</cp:coreProperties>
</file>