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0CDD1DC0-97F1-4BE6-8EB6-4C9E130CA0D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Sheet1!$A$2:$F$50</definedName>
    <definedName name="_xlnm.Print_Area" localSheetId="0">Sheet1!$A$1:$F$50</definedName>
  </definedNames>
  <calcPr calcId="191029"/>
</workbook>
</file>

<file path=xl/calcChain.xml><?xml version="1.0" encoding="utf-8"?>
<calcChain xmlns="http://schemas.openxmlformats.org/spreadsheetml/2006/main">
  <c r="C49" i="1" l="1"/>
  <c r="D49" i="1"/>
  <c r="E49" i="1"/>
  <c r="B49" i="1"/>
  <c r="C36" i="1"/>
  <c r="D36" i="1"/>
  <c r="E36" i="1"/>
  <c r="B36" i="1"/>
  <c r="C29" i="1"/>
  <c r="D29" i="1"/>
  <c r="E29" i="1"/>
  <c r="B29" i="1"/>
  <c r="C25" i="1"/>
  <c r="D25" i="1"/>
  <c r="E25" i="1"/>
  <c r="B25" i="1"/>
  <c r="C15" i="1"/>
  <c r="D15" i="1"/>
  <c r="E15" i="1"/>
  <c r="B15" i="1"/>
  <c r="B50" i="1" s="1"/>
  <c r="C8" i="1"/>
  <c r="D8" i="1"/>
  <c r="D50" i="1" s="1"/>
  <c r="E8" i="1"/>
  <c r="B8" i="1"/>
  <c r="C50" i="1"/>
  <c r="E50" i="1"/>
  <c r="F50" i="1" l="1"/>
  <c r="C23" i="1"/>
  <c r="F5" i="1"/>
  <c r="F4" i="1"/>
  <c r="F6" i="1"/>
  <c r="F7" i="1"/>
  <c r="F8" i="1" l="1"/>
  <c r="F48" i="1"/>
  <c r="F14" i="1"/>
  <c r="F13" i="1"/>
  <c r="F12" i="1"/>
  <c r="F11" i="1"/>
  <c r="F10" i="1"/>
  <c r="F49" i="1" l="1"/>
  <c r="F20" i="1"/>
  <c r="F23" i="1"/>
  <c r="F24" i="1"/>
  <c r="F46" i="1" l="1"/>
  <c r="F45" i="1"/>
  <c r="F44" i="1"/>
  <c r="F41" i="1"/>
  <c r="F38" i="1"/>
  <c r="F35" i="1"/>
  <c r="F34" i="1"/>
  <c r="F31" i="1"/>
  <c r="F28" i="1"/>
  <c r="F27" i="1"/>
  <c r="F17" i="1"/>
  <c r="C42" i="1" l="1"/>
  <c r="D42" i="1"/>
  <c r="E42" i="1"/>
  <c r="B42" i="1"/>
  <c r="C39" i="1"/>
  <c r="D39" i="1"/>
  <c r="E39" i="1"/>
  <c r="B39" i="1"/>
  <c r="C32" i="1"/>
  <c r="D32" i="1"/>
  <c r="E32" i="1"/>
  <c r="B32" i="1"/>
  <c r="C21" i="1"/>
  <c r="D21" i="1"/>
  <c r="E21" i="1"/>
  <c r="B21" i="1"/>
  <c r="C18" i="1"/>
  <c r="D18" i="1"/>
  <c r="E18" i="1"/>
  <c r="B18" i="1"/>
  <c r="F36" i="1" l="1"/>
  <c r="F39" i="1"/>
  <c r="F42" i="1"/>
  <c r="F29" i="1"/>
  <c r="F32" i="1"/>
  <c r="F18" i="1" l="1"/>
  <c r="F25" i="1"/>
  <c r="F21" i="1" l="1"/>
  <c r="F15" i="1"/>
</calcChain>
</file>

<file path=xl/sharedStrings.xml><?xml version="1.0" encoding="utf-8"?>
<sst xmlns="http://schemas.openxmlformats.org/spreadsheetml/2006/main" count="55" uniqueCount="38">
  <si>
    <t>%  Ejecución</t>
  </si>
  <si>
    <t>PROGRAMA/ECONÓMICA</t>
  </si>
  <si>
    <t>Créditos Iniciales</t>
  </si>
  <si>
    <t>Modificaciones de Crédito</t>
  </si>
  <si>
    <t>Créditos Definitivos</t>
  </si>
  <si>
    <t>Obligaciones Reconocidas Netas</t>
  </si>
  <si>
    <t>CAPITULO I GASTOS DE PERSONAL</t>
  </si>
  <si>
    <t>CAPITULO II GASTOS CORRIENTES EN BIENES Y SERVICIOS</t>
  </si>
  <si>
    <t>CAPITULO III GASTOS FINANCIEROS</t>
  </si>
  <si>
    <t>CAPITULO IV TRANSFERENCIAS CORRIENTES</t>
  </si>
  <si>
    <t>CAPITULO VIII  ACTIVOS FINANCIEROS</t>
  </si>
  <si>
    <t>CAPITULO IX  PASIVOS FINANCIEROS</t>
  </si>
  <si>
    <t>TOTAL</t>
  </si>
  <si>
    <t>CAPITULO VII TRANSFERENCIAS DE CAPITAL</t>
  </si>
  <si>
    <t>CAPITULO VI INVERSIONES REALES</t>
  </si>
  <si>
    <t>TOTAL PROGRAMA 321M</t>
  </si>
  <si>
    <t>TOTAL PROGRAMA 324M</t>
  </si>
  <si>
    <t>TOTAL PROGRAMA 321O</t>
  </si>
  <si>
    <t>TOTAL PROGRAMA 321P</t>
  </si>
  <si>
    <t>TOTAL PROGRAMA 322C</t>
  </si>
  <si>
    <t>PROGRAMA 321M - DIRECCIÓN Y GESTIÓN ADMINISTRATIVA DE UNIVERSIDADES</t>
  </si>
  <si>
    <t>PROGRAMA 321O - CONSEJO SOCIAL</t>
  </si>
  <si>
    <t>PROGRAMA 321P - GESTIÓN DE INFRAESTRUCTURAS UNIVERSITARIAS</t>
  </si>
  <si>
    <t>PROGRAMA 322C - EDUCACIÓN SUPERIOR</t>
  </si>
  <si>
    <t>PROGRAMA 322L - DOCENCIA PROPIA</t>
  </si>
  <si>
    <t>TOTAL PROGRAMA 322L</t>
  </si>
  <si>
    <t>PROGRAMA 322O - CALIDAD DE LA ENSEÑANZA</t>
  </si>
  <si>
    <t>TOTAL PROGRAMA 322O</t>
  </si>
  <si>
    <t>PROGRAMA 323M - BECAS Y AYUDAS</t>
  </si>
  <si>
    <t>TOTAL PROGRAMA 323M</t>
  </si>
  <si>
    <t>PROGRAMA 324M - EXTENSIÓN UNIVERSITARIA</t>
  </si>
  <si>
    <t>TOTAL PROGRAMA 423N</t>
  </si>
  <si>
    <t>PROGRAMA 466A - INVESTIGACIÓN</t>
  </si>
  <si>
    <t>TOTAL PROGRAMA 466A</t>
  </si>
  <si>
    <t>PROGRAMA 423N - PREST. SERV. SEG. MINERA Y EXPLOSIVOS</t>
  </si>
  <si>
    <t>PROGRAMA 143A - COOPERACIÓN PARA EL DESARROLLO</t>
  </si>
  <si>
    <t>TOTAL PROGRAMA 143A</t>
  </si>
  <si>
    <t>Cuadro 11. Liquidación del Presupuesto por programas,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</si>
</sst>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/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medium">
        <color indexed="64"/>
      </top>
      <bottom style="medium">
        <color indexed="64"/>
      </bottom>
      <diagonal/>
    </border>
    <border>
      <left style="thin">
        <color rgb="FF95959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5" fillId="4" borderId="0" xfId="0" applyFont="1" applyFill="1"/>
    <xf numFmtId="0" fontId="5" fillId="0" borderId="0" xfId="0" applyFont="1"/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4" borderId="17" xfId="0" applyFont="1" applyFill="1" applyBorder="1" applyAlignment="1">
      <alignment horizontal="center" vertical="top" wrapText="1"/>
    </xf>
    <xf numFmtId="10" fontId="1" fillId="3" borderId="11" xfId="1" applyNumberFormat="1" applyFont="1" applyFill="1" applyBorder="1" applyAlignment="1">
      <alignment horizontal="center" vertical="top" wrapText="1"/>
    </xf>
    <xf numFmtId="10" fontId="4" fillId="5" borderId="14" xfId="1" applyNumberFormat="1" applyFont="1" applyFill="1" applyBorder="1" applyAlignment="1">
      <alignment horizontal="center" vertical="top" wrapText="1"/>
    </xf>
    <xf numFmtId="10" fontId="4" fillId="5" borderId="19" xfId="1" applyNumberFormat="1" applyFont="1" applyFill="1" applyBorder="1" applyAlignment="1">
      <alignment horizontal="center" vertical="top" wrapText="1"/>
    </xf>
    <xf numFmtId="10" fontId="4" fillId="3" borderId="17" xfId="1" applyNumberFormat="1" applyFont="1" applyFill="1" applyBorder="1" applyAlignment="1">
      <alignment horizontal="center" vertical="top" wrapText="1"/>
    </xf>
    <xf numFmtId="10" fontId="2" fillId="6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9" fontId="0" fillId="0" borderId="0" xfId="0" applyNumberFormat="1"/>
    <xf numFmtId="39" fontId="7" fillId="6" borderId="7" xfId="0" applyNumberFormat="1" applyFont="1" applyFill="1" applyBorder="1" applyAlignment="1">
      <alignment horizontal="right" vertical="center" wrapText="1"/>
    </xf>
    <xf numFmtId="39" fontId="8" fillId="3" borderId="1" xfId="0" applyNumberFormat="1" applyFont="1" applyFill="1" applyBorder="1" applyAlignment="1">
      <alignment horizontal="right" vertical="top" wrapText="1"/>
    </xf>
    <xf numFmtId="39" fontId="7" fillId="5" borderId="9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39" fontId="9" fillId="3" borderId="16" xfId="0" applyNumberFormat="1" applyFont="1" applyFill="1" applyBorder="1" applyAlignment="1">
      <alignment horizontal="right" vertical="top" wrapText="1"/>
    </xf>
    <xf numFmtId="39" fontId="7" fillId="5" borderId="13" xfId="0" applyNumberFormat="1" applyFont="1" applyFill="1" applyBorder="1" applyAlignment="1">
      <alignment horizontal="right" vertical="top" wrapText="1"/>
    </xf>
    <xf numFmtId="39" fontId="8" fillId="3" borderId="9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4" fontId="1" fillId="3" borderId="20" xfId="0" applyNumberFormat="1" applyFont="1" applyFill="1" applyBorder="1" applyAlignment="1">
      <alignment horizontal="right" vertical="top" wrapText="1"/>
    </xf>
    <xf numFmtId="4" fontId="1" fillId="3" borderId="22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23" xfId="0" applyNumberFormat="1" applyFont="1" applyFill="1" applyBorder="1" applyAlignment="1">
      <alignment horizontal="right" vertical="top" wrapText="1"/>
    </xf>
    <xf numFmtId="39" fontId="8" fillId="3" borderId="21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showGridLines="0" tabSelected="1" zoomScale="124" zoomScaleNormal="124" workbookViewId="0">
      <pane ySplit="2" topLeftCell="A30" activePane="bottomLeft" state="frozen"/>
      <selection pane="bottomLeft" activeCell="A2" sqref="A2:F50"/>
    </sheetView>
  </sheetViews>
  <sheetFormatPr baseColWidth="10" defaultColWidth="9.140625" defaultRowHeight="15" x14ac:dyDescent="0.25"/>
  <cols>
    <col min="1" max="1" width="40.140625" customWidth="1"/>
    <col min="2" max="3" width="14" customWidth="1"/>
    <col min="4" max="4" width="13.85546875" customWidth="1"/>
    <col min="5" max="5" width="15.140625" customWidth="1"/>
    <col min="6" max="6" width="10.28515625" style="21" customWidth="1"/>
  </cols>
  <sheetData>
    <row r="1" spans="1:6" s="2" customFormat="1" ht="23.25" customHeight="1" thickBot="1" x14ac:dyDescent="0.3">
      <c r="A1" s="36" t="s">
        <v>37</v>
      </c>
      <c r="B1" s="36"/>
      <c r="C1" s="36"/>
      <c r="D1" s="36"/>
      <c r="E1" s="36"/>
      <c r="F1" s="36"/>
    </row>
    <row r="2" spans="1:6" s="9" customFormat="1" ht="23.25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0</v>
      </c>
    </row>
    <row r="3" spans="1:6" x14ac:dyDescent="0.25">
      <c r="A3" s="10" t="s">
        <v>35</v>
      </c>
      <c r="B3" s="26"/>
      <c r="C3" s="26"/>
      <c r="D3" s="26"/>
      <c r="E3" s="26"/>
      <c r="F3" s="15"/>
    </row>
    <row r="4" spans="1:6" s="2" customFormat="1" x14ac:dyDescent="0.25">
      <c r="A4" s="3" t="s">
        <v>7</v>
      </c>
      <c r="B4" s="24">
        <v>136000</v>
      </c>
      <c r="C4" s="24">
        <v>0</v>
      </c>
      <c r="D4" s="33">
        <v>136000</v>
      </c>
      <c r="E4" s="33">
        <v>56992.36</v>
      </c>
      <c r="F4" s="16">
        <f t="shared" ref="F4:F5" si="0">E4/D4</f>
        <v>0.41906147058823529</v>
      </c>
    </row>
    <row r="5" spans="1:6" s="2" customFormat="1" x14ac:dyDescent="0.25">
      <c r="A5" s="3" t="s">
        <v>9</v>
      </c>
      <c r="B5" s="24">
        <v>277667</v>
      </c>
      <c r="C5" s="24">
        <v>0</v>
      </c>
      <c r="D5" s="33">
        <v>277667</v>
      </c>
      <c r="E5" s="33">
        <v>139475.18</v>
      </c>
      <c r="F5" s="16">
        <f t="shared" si="0"/>
        <v>0.50231096961468236</v>
      </c>
    </row>
    <row r="6" spans="1:6" s="2" customFormat="1" x14ac:dyDescent="0.25">
      <c r="A6" s="3" t="s">
        <v>14</v>
      </c>
      <c r="B6" s="24">
        <v>7000</v>
      </c>
      <c r="C6" s="24">
        <v>0</v>
      </c>
      <c r="D6" s="33">
        <v>7000</v>
      </c>
      <c r="E6" s="33">
        <v>3101.21</v>
      </c>
      <c r="F6" s="16">
        <f t="shared" ref="F6" si="1">E6/D6</f>
        <v>0.44302999999999998</v>
      </c>
    </row>
    <row r="7" spans="1:6" s="2" customFormat="1" x14ac:dyDescent="0.25">
      <c r="A7" s="3" t="s">
        <v>13</v>
      </c>
      <c r="B7" s="24">
        <v>5000</v>
      </c>
      <c r="C7" s="24">
        <v>0</v>
      </c>
      <c r="D7" s="33">
        <v>5000</v>
      </c>
      <c r="E7" s="33">
        <v>0</v>
      </c>
      <c r="F7" s="16">
        <f t="shared" ref="F7" si="2">E7/D7</f>
        <v>0</v>
      </c>
    </row>
    <row r="8" spans="1:6" ht="15.75" thickBot="1" x14ac:dyDescent="0.3">
      <c r="A8" s="11" t="s">
        <v>36</v>
      </c>
      <c r="B8" s="25">
        <f>SUM(B4:B7)</f>
        <v>425667</v>
      </c>
      <c r="C8" s="25">
        <f t="shared" ref="C8:E8" si="3">SUM(C4:C7)</f>
        <v>0</v>
      </c>
      <c r="D8" s="25">
        <f t="shared" si="3"/>
        <v>425667</v>
      </c>
      <c r="E8" s="25">
        <f t="shared" si="3"/>
        <v>199568.74999999997</v>
      </c>
      <c r="F8" s="18">
        <f>E8/D8</f>
        <v>0.4688377299626233</v>
      </c>
    </row>
    <row r="9" spans="1:6" s="1" customFormat="1" ht="22.5" x14ac:dyDescent="0.25">
      <c r="A9" s="10" t="s">
        <v>20</v>
      </c>
      <c r="B9" s="26"/>
      <c r="C9" s="26"/>
      <c r="D9" s="26"/>
      <c r="E9" s="26"/>
      <c r="F9" s="15"/>
    </row>
    <row r="10" spans="1:6" x14ac:dyDescent="0.25">
      <c r="A10" s="3" t="s">
        <v>6</v>
      </c>
      <c r="B10" s="32">
        <v>85282058.829999998</v>
      </c>
      <c r="C10" s="24">
        <v>-3576262.9200000018</v>
      </c>
      <c r="D10" s="24">
        <v>81705795.909999996</v>
      </c>
      <c r="E10" s="24">
        <v>81026839.260000005</v>
      </c>
      <c r="F10" s="16">
        <f t="shared" ref="F10:F14" si="4">E10/D10</f>
        <v>0.99169022659362049</v>
      </c>
    </row>
    <row r="11" spans="1:6" x14ac:dyDescent="0.25">
      <c r="A11" s="3" t="s">
        <v>7</v>
      </c>
      <c r="B11" s="33">
        <v>14847340.34</v>
      </c>
      <c r="C11" s="24">
        <v>-524046.75</v>
      </c>
      <c r="D11" s="24">
        <v>14323293.59</v>
      </c>
      <c r="E11" s="24">
        <v>10390027.390000001</v>
      </c>
      <c r="F11" s="16">
        <f t="shared" si="4"/>
        <v>0.72539373187560285</v>
      </c>
    </row>
    <row r="12" spans="1:6" x14ac:dyDescent="0.25">
      <c r="A12" s="4" t="s">
        <v>8</v>
      </c>
      <c r="B12" s="33">
        <v>380058.33</v>
      </c>
      <c r="C12" s="24">
        <v>0</v>
      </c>
      <c r="D12" s="24">
        <v>380058.33</v>
      </c>
      <c r="E12" s="24">
        <v>183176.49</v>
      </c>
      <c r="F12" s="16">
        <f t="shared" si="4"/>
        <v>0.48196941243203373</v>
      </c>
    </row>
    <row r="13" spans="1:6" x14ac:dyDescent="0.25">
      <c r="A13" s="4" t="s">
        <v>10</v>
      </c>
      <c r="B13" s="33">
        <v>311725.8</v>
      </c>
      <c r="C13" s="24">
        <v>0</v>
      </c>
      <c r="D13" s="24">
        <v>311725.8</v>
      </c>
      <c r="E13" s="24">
        <v>72000</v>
      </c>
      <c r="F13" s="16">
        <f t="shared" si="4"/>
        <v>0.23097221981626162</v>
      </c>
    </row>
    <row r="14" spans="1:6" x14ac:dyDescent="0.25">
      <c r="A14" s="4" t="s">
        <v>11</v>
      </c>
      <c r="B14" s="34">
        <v>5385675.4000000004</v>
      </c>
      <c r="C14" s="24">
        <v>0</v>
      </c>
      <c r="D14" s="24">
        <v>5385675.4000000004</v>
      </c>
      <c r="E14" s="24">
        <v>5361218.8499999996</v>
      </c>
      <c r="F14" s="16">
        <f t="shared" si="4"/>
        <v>0.9954589632342119</v>
      </c>
    </row>
    <row r="15" spans="1:6" ht="15.75" thickBot="1" x14ac:dyDescent="0.3">
      <c r="A15" s="12" t="s">
        <v>15</v>
      </c>
      <c r="B15" s="28">
        <f>SUM(B10:B14)</f>
        <v>106206858.7</v>
      </c>
      <c r="C15" s="28">
        <f t="shared" ref="C15:E15" si="5">SUM(C10:C14)</f>
        <v>-4100309.6700000018</v>
      </c>
      <c r="D15" s="28">
        <f t="shared" si="5"/>
        <v>102106549.03</v>
      </c>
      <c r="E15" s="28">
        <f t="shared" si="5"/>
        <v>97033261.989999995</v>
      </c>
      <c r="F15" s="17">
        <f>E15/D15</f>
        <v>0.95031379389279502</v>
      </c>
    </row>
    <row r="16" spans="1:6" x14ac:dyDescent="0.25">
      <c r="A16" s="10" t="s">
        <v>21</v>
      </c>
      <c r="B16" s="26"/>
      <c r="C16" s="26"/>
      <c r="D16" s="26"/>
      <c r="E16" s="26"/>
      <c r="F16" s="15"/>
    </row>
    <row r="17" spans="1:6" s="2" customFormat="1" x14ac:dyDescent="0.25">
      <c r="A17" s="3" t="s">
        <v>7</v>
      </c>
      <c r="B17" s="31">
        <v>124000</v>
      </c>
      <c r="C17" s="24">
        <v>0</v>
      </c>
      <c r="D17" s="31">
        <v>124000</v>
      </c>
      <c r="E17" s="31">
        <v>110787.24</v>
      </c>
      <c r="F17" s="16">
        <f t="shared" ref="F17" si="6">E17/D17</f>
        <v>0.89344548387096778</v>
      </c>
    </row>
    <row r="18" spans="1:6" ht="15.75" thickBot="1" x14ac:dyDescent="0.3">
      <c r="A18" s="11" t="s">
        <v>17</v>
      </c>
      <c r="B18" s="25">
        <f>SUM(B17:B17)</f>
        <v>124000</v>
      </c>
      <c r="C18" s="25">
        <f>SUM(C17:C17)</f>
        <v>0</v>
      </c>
      <c r="D18" s="25">
        <f>SUM(D17:D17)</f>
        <v>124000</v>
      </c>
      <c r="E18" s="25">
        <f>SUM(E17:E17)</f>
        <v>110787.24</v>
      </c>
      <c r="F18" s="18">
        <f>E18/D18</f>
        <v>0.89344548387096778</v>
      </c>
    </row>
    <row r="19" spans="1:6" ht="22.5" x14ac:dyDescent="0.25">
      <c r="A19" s="10" t="s">
        <v>22</v>
      </c>
      <c r="B19" s="27"/>
      <c r="C19" s="27"/>
      <c r="D19" s="27"/>
      <c r="E19" s="27"/>
      <c r="F19" s="19"/>
    </row>
    <row r="20" spans="1:6" x14ac:dyDescent="0.25">
      <c r="A20" s="3" t="s">
        <v>14</v>
      </c>
      <c r="B20" s="24">
        <v>17760360.800000001</v>
      </c>
      <c r="C20" s="24">
        <v>3485735.41</v>
      </c>
      <c r="D20" s="24">
        <v>21246096.210000001</v>
      </c>
      <c r="E20" s="24">
        <v>14812304.140000001</v>
      </c>
      <c r="F20" s="16">
        <f t="shared" ref="F20" si="7">E20/D20</f>
        <v>0.69717768354208165</v>
      </c>
    </row>
    <row r="21" spans="1:6" ht="15.75" thickBot="1" x14ac:dyDescent="0.3">
      <c r="A21" s="11" t="s">
        <v>18</v>
      </c>
      <c r="B21" s="25">
        <f>SUM(B20:B20)</f>
        <v>17760360.800000001</v>
      </c>
      <c r="C21" s="25">
        <f>SUM(C20:C20)</f>
        <v>3485735.41</v>
      </c>
      <c r="D21" s="25">
        <f>SUM(D20:D20)</f>
        <v>21246096.210000001</v>
      </c>
      <c r="E21" s="25">
        <f>SUM(E20:E20)</f>
        <v>14812304.140000001</v>
      </c>
      <c r="F21" s="18">
        <f>E21/D21</f>
        <v>0.69717768354208165</v>
      </c>
    </row>
    <row r="22" spans="1:6" x14ac:dyDescent="0.25">
      <c r="A22" s="10" t="s">
        <v>23</v>
      </c>
      <c r="B22" s="27"/>
      <c r="C22" s="27"/>
      <c r="D22" s="27"/>
      <c r="E22" s="27"/>
      <c r="F22" s="19"/>
    </row>
    <row r="23" spans="1:6" x14ac:dyDescent="0.25">
      <c r="A23" s="3" t="s">
        <v>6</v>
      </c>
      <c r="B23" s="24">
        <v>128893293.66</v>
      </c>
      <c r="C23" s="31">
        <f t="shared" ref="C23" si="8">D23-B23</f>
        <v>3196262.9200000018</v>
      </c>
      <c r="D23" s="33">
        <v>132089556.58</v>
      </c>
      <c r="E23" s="33">
        <v>131207974.31</v>
      </c>
      <c r="F23" s="16">
        <f t="shared" ref="F23:F24" si="9">E23/D23</f>
        <v>0.99332587455946175</v>
      </c>
    </row>
    <row r="24" spans="1:6" s="2" customFormat="1" x14ac:dyDescent="0.25">
      <c r="A24" s="3" t="s">
        <v>7</v>
      </c>
      <c r="B24" s="31">
        <v>26445285.059999999</v>
      </c>
      <c r="C24" s="35">
        <v>4980641.8000000007</v>
      </c>
      <c r="D24" s="33">
        <v>31425926.859999999</v>
      </c>
      <c r="E24" s="33">
        <v>24654576</v>
      </c>
      <c r="F24" s="16">
        <f t="shared" si="9"/>
        <v>0.78452979636318032</v>
      </c>
    </row>
    <row r="25" spans="1:6" ht="15.75" thickBot="1" x14ac:dyDescent="0.3">
      <c r="A25" s="11" t="s">
        <v>19</v>
      </c>
      <c r="B25" s="25">
        <f>SUM(B23:B24)</f>
        <v>155338578.72</v>
      </c>
      <c r="C25" s="25">
        <f t="shared" ref="C25:E25" si="10">SUM(C23:C24)</f>
        <v>8176904.7200000025</v>
      </c>
      <c r="D25" s="25">
        <f t="shared" si="10"/>
        <v>163515483.44</v>
      </c>
      <c r="E25" s="25">
        <f t="shared" si="10"/>
        <v>155862550.31</v>
      </c>
      <c r="F25" s="18">
        <f>E25/D25</f>
        <v>0.95319750173500761</v>
      </c>
    </row>
    <row r="26" spans="1:6" x14ac:dyDescent="0.25">
      <c r="A26" s="10" t="s">
        <v>24</v>
      </c>
      <c r="B26" s="27"/>
      <c r="C26" s="27"/>
      <c r="D26" s="27"/>
      <c r="E26" s="27"/>
      <c r="F26" s="19"/>
    </row>
    <row r="27" spans="1:6" s="9" customFormat="1" x14ac:dyDescent="0.25">
      <c r="A27" s="3" t="s">
        <v>7</v>
      </c>
      <c r="B27" s="24">
        <v>2431668.9500000002</v>
      </c>
      <c r="C27" s="24">
        <v>0</v>
      </c>
      <c r="D27" s="24">
        <v>2431668.9500000002</v>
      </c>
      <c r="E27" s="24">
        <v>1514604.55</v>
      </c>
      <c r="F27" s="16">
        <f t="shared" ref="F27:F28" si="11">E27/D27</f>
        <v>0.62286626228459263</v>
      </c>
    </row>
    <row r="28" spans="1:6" x14ac:dyDescent="0.25">
      <c r="A28" s="3" t="s">
        <v>14</v>
      </c>
      <c r="B28" s="31">
        <v>153000</v>
      </c>
      <c r="C28" s="24">
        <v>0</v>
      </c>
      <c r="D28" s="24">
        <v>153000</v>
      </c>
      <c r="E28" s="24">
        <v>71676.58</v>
      </c>
      <c r="F28" s="16">
        <f t="shared" si="11"/>
        <v>0.46847437908496731</v>
      </c>
    </row>
    <row r="29" spans="1:6" ht="15.75" thickBot="1" x14ac:dyDescent="0.3">
      <c r="A29" s="11" t="s">
        <v>25</v>
      </c>
      <c r="B29" s="25">
        <f>SUM(B27:B28)</f>
        <v>2584668.9500000002</v>
      </c>
      <c r="C29" s="25">
        <f t="shared" ref="C29:E29" si="12">SUM(C27:C28)</f>
        <v>0</v>
      </c>
      <c r="D29" s="25">
        <f t="shared" si="12"/>
        <v>2584668.9500000002</v>
      </c>
      <c r="E29" s="25">
        <f t="shared" si="12"/>
        <v>1586281.1300000001</v>
      </c>
      <c r="F29" s="18">
        <f>E29/D29</f>
        <v>0.6137270036071738</v>
      </c>
    </row>
    <row r="30" spans="1:6" x14ac:dyDescent="0.25">
      <c r="A30" s="10" t="s">
        <v>26</v>
      </c>
      <c r="B30" s="27"/>
      <c r="C30" s="27"/>
      <c r="D30" s="27"/>
      <c r="E30" s="27"/>
      <c r="F30" s="19"/>
    </row>
    <row r="31" spans="1:6" s="2" customFormat="1" x14ac:dyDescent="0.25">
      <c r="A31" s="3" t="s">
        <v>7</v>
      </c>
      <c r="B31" s="24">
        <v>582501.18999999994</v>
      </c>
      <c r="C31" s="24">
        <v>0</v>
      </c>
      <c r="D31" s="24">
        <v>582501.18999999994</v>
      </c>
      <c r="E31" s="24">
        <v>373971.65</v>
      </c>
      <c r="F31" s="16">
        <f t="shared" ref="F31" si="13">E31/D31</f>
        <v>0.64201010473472175</v>
      </c>
    </row>
    <row r="32" spans="1:6" ht="15.75" thickBot="1" x14ac:dyDescent="0.3">
      <c r="A32" s="11" t="s">
        <v>27</v>
      </c>
      <c r="B32" s="25">
        <f>SUM(B31:B31)</f>
        <v>582501.18999999994</v>
      </c>
      <c r="C32" s="25">
        <f>SUM(C31:C31)</f>
        <v>0</v>
      </c>
      <c r="D32" s="25">
        <f>SUM(D31:D31)</f>
        <v>582501.18999999994</v>
      </c>
      <c r="E32" s="25">
        <f>SUM(E31:E31)</f>
        <v>373971.65</v>
      </c>
      <c r="F32" s="18">
        <f>E32/D32</f>
        <v>0.64201010473472175</v>
      </c>
    </row>
    <row r="33" spans="1:6" x14ac:dyDescent="0.25">
      <c r="A33" s="10" t="s">
        <v>28</v>
      </c>
      <c r="B33" s="27"/>
      <c r="C33" s="27"/>
      <c r="D33" s="27"/>
      <c r="E33" s="27"/>
      <c r="F33" s="19"/>
    </row>
    <row r="34" spans="1:6" x14ac:dyDescent="0.25">
      <c r="A34" s="3" t="s">
        <v>9</v>
      </c>
      <c r="B34" s="24">
        <v>17930107.530000001</v>
      </c>
      <c r="C34" s="24">
        <v>367904.75999999791</v>
      </c>
      <c r="D34" s="24">
        <v>18298012.289999999</v>
      </c>
      <c r="E34" s="24">
        <v>14234399.810000001</v>
      </c>
      <c r="F34" s="16">
        <f t="shared" ref="F34:F35" si="14">E34/D34</f>
        <v>0.77792055139121352</v>
      </c>
    </row>
    <row r="35" spans="1:6" x14ac:dyDescent="0.25">
      <c r="A35" s="3" t="s">
        <v>13</v>
      </c>
      <c r="B35" s="29">
        <v>235000</v>
      </c>
      <c r="C35" s="29">
        <v>0</v>
      </c>
      <c r="D35" s="31">
        <v>235000</v>
      </c>
      <c r="E35" s="31">
        <v>42621.06</v>
      </c>
      <c r="F35" s="16">
        <f t="shared" si="14"/>
        <v>0.18136621276595744</v>
      </c>
    </row>
    <row r="36" spans="1:6" ht="15.75" thickBot="1" x14ac:dyDescent="0.3">
      <c r="A36" s="11" t="s">
        <v>29</v>
      </c>
      <c r="B36" s="25">
        <f>SUM(B34:B35)</f>
        <v>18165107.530000001</v>
      </c>
      <c r="C36" s="25">
        <f t="shared" ref="C36:E36" si="15">SUM(C34:C35)</f>
        <v>367904.75999999791</v>
      </c>
      <c r="D36" s="25">
        <f t="shared" si="15"/>
        <v>18533012.289999999</v>
      </c>
      <c r="E36" s="25">
        <f t="shared" si="15"/>
        <v>14277020.870000001</v>
      </c>
      <c r="F36" s="18">
        <f>E36/D36</f>
        <v>0.77035619717921211</v>
      </c>
    </row>
    <row r="37" spans="1:6" x14ac:dyDescent="0.25">
      <c r="A37" s="10" t="s">
        <v>30</v>
      </c>
      <c r="B37" s="27"/>
      <c r="C37" s="27"/>
      <c r="D37" s="27"/>
      <c r="E37" s="27"/>
      <c r="F37" s="19"/>
    </row>
    <row r="38" spans="1:6" s="2" customFormat="1" x14ac:dyDescent="0.25">
      <c r="A38" s="3" t="s">
        <v>7</v>
      </c>
      <c r="B38" s="24">
        <v>374250</v>
      </c>
      <c r="C38" s="24">
        <v>62000</v>
      </c>
      <c r="D38" s="24">
        <v>436250</v>
      </c>
      <c r="E38" s="31">
        <v>310669.33</v>
      </c>
      <c r="F38" s="16">
        <f t="shared" ref="F38" si="16">E38/D38</f>
        <v>0.71213599999999999</v>
      </c>
    </row>
    <row r="39" spans="1:6" ht="15.75" thickBot="1" x14ac:dyDescent="0.3">
      <c r="A39" s="11" t="s">
        <v>16</v>
      </c>
      <c r="B39" s="25">
        <f>SUM(B38:B38)</f>
        <v>374250</v>
      </c>
      <c r="C39" s="25">
        <f>SUM(C38:C38)</f>
        <v>62000</v>
      </c>
      <c r="D39" s="25">
        <f>SUM(D38:D38)</f>
        <v>436250</v>
      </c>
      <c r="E39" s="25">
        <f>SUM(E38:E38)</f>
        <v>310669.33</v>
      </c>
      <c r="F39" s="18">
        <f>E39/D39</f>
        <v>0.71213599999999999</v>
      </c>
    </row>
    <row r="40" spans="1:6" ht="22.5" x14ac:dyDescent="0.25">
      <c r="A40" s="10" t="s">
        <v>34</v>
      </c>
      <c r="B40" s="27"/>
      <c r="C40" s="27"/>
      <c r="D40" s="27"/>
      <c r="E40" s="27"/>
      <c r="F40" s="19"/>
    </row>
    <row r="41" spans="1:6" x14ac:dyDescent="0.25">
      <c r="A41" s="3" t="s">
        <v>14</v>
      </c>
      <c r="B41" s="24">
        <v>1001510</v>
      </c>
      <c r="C41" s="24">
        <v>0</v>
      </c>
      <c r="D41" s="24">
        <v>1001510</v>
      </c>
      <c r="E41" s="24">
        <v>678324.7</v>
      </c>
      <c r="F41" s="16">
        <f t="shared" ref="F41" si="17">E41/D41</f>
        <v>0.67730197401923087</v>
      </c>
    </row>
    <row r="42" spans="1:6" ht="15.75" thickBot="1" x14ac:dyDescent="0.3">
      <c r="A42" s="11" t="s">
        <v>31</v>
      </c>
      <c r="B42" s="25">
        <f>SUM(B41:B41)</f>
        <v>1001510</v>
      </c>
      <c r="C42" s="25">
        <f>SUM(C41:C41)</f>
        <v>0</v>
      </c>
      <c r="D42" s="25">
        <f>SUM(D41:D41)</f>
        <v>1001510</v>
      </c>
      <c r="E42" s="25">
        <f>SUM(E41:E41)</f>
        <v>678324.7</v>
      </c>
      <c r="F42" s="18">
        <f>E42/D42</f>
        <v>0.67730197401923087</v>
      </c>
    </row>
    <row r="43" spans="1:6" x14ac:dyDescent="0.25">
      <c r="A43" s="10" t="s">
        <v>32</v>
      </c>
      <c r="B43" s="27"/>
      <c r="C43" s="27"/>
      <c r="D43" s="27"/>
      <c r="E43" s="27"/>
      <c r="F43" s="19"/>
    </row>
    <row r="44" spans="1:6" x14ac:dyDescent="0.25">
      <c r="A44" s="3" t="s">
        <v>6</v>
      </c>
      <c r="B44" s="24">
        <v>6831128.9100000001</v>
      </c>
      <c r="C44" s="24">
        <v>380000</v>
      </c>
      <c r="D44" s="24">
        <v>7211128.9100000001</v>
      </c>
      <c r="E44" s="24">
        <v>7187970.5199999996</v>
      </c>
      <c r="F44" s="16">
        <f t="shared" ref="F44:F48" si="18">E44/D44</f>
        <v>0.99678852086975089</v>
      </c>
    </row>
    <row r="45" spans="1:6" x14ac:dyDescent="0.25">
      <c r="A45" s="3" t="s">
        <v>7</v>
      </c>
      <c r="B45" s="24">
        <v>5767409.7199999997</v>
      </c>
      <c r="C45" s="24">
        <v>1960178.0600000005</v>
      </c>
      <c r="D45" s="24">
        <v>7727587.7800000003</v>
      </c>
      <c r="E45" s="24">
        <v>5653972.4800000004</v>
      </c>
      <c r="F45" s="16">
        <f t="shared" si="18"/>
        <v>0.73166072530851278</v>
      </c>
    </row>
    <row r="46" spans="1:6" x14ac:dyDescent="0.25">
      <c r="A46" s="3" t="s">
        <v>14</v>
      </c>
      <c r="B46" s="24">
        <v>68617203.840000004</v>
      </c>
      <c r="C46" s="24">
        <v>7637905.8799999952</v>
      </c>
      <c r="D46" s="24">
        <v>76255109.719999999</v>
      </c>
      <c r="E46" s="24">
        <v>64184942.68</v>
      </c>
      <c r="F46" s="16">
        <f t="shared" si="18"/>
        <v>0.84171333456446051</v>
      </c>
    </row>
    <row r="47" spans="1:6" x14ac:dyDescent="0.25">
      <c r="A47" s="3" t="s">
        <v>13</v>
      </c>
      <c r="B47" s="29">
        <v>0</v>
      </c>
      <c r="C47" s="29">
        <v>0</v>
      </c>
      <c r="D47" s="29">
        <v>0</v>
      </c>
      <c r="E47" s="29">
        <v>0</v>
      </c>
      <c r="F47" s="16"/>
    </row>
    <row r="48" spans="1:6" hidden="1" x14ac:dyDescent="0.25">
      <c r="A48" s="4" t="s">
        <v>11</v>
      </c>
      <c r="B48" s="24"/>
      <c r="C48" s="24"/>
      <c r="D48" s="24"/>
      <c r="E48" s="24"/>
      <c r="F48" s="16" t="e">
        <f t="shared" si="18"/>
        <v>#DIV/0!</v>
      </c>
    </row>
    <row r="49" spans="1:6" ht="15.75" thickBot="1" x14ac:dyDescent="0.3">
      <c r="A49" s="11" t="s">
        <v>33</v>
      </c>
      <c r="B49" s="25">
        <f>SUM(B44:B48)</f>
        <v>81215742.469999999</v>
      </c>
      <c r="C49" s="25">
        <f t="shared" ref="C49:E49" si="19">SUM(C44:C48)</f>
        <v>9978083.9399999958</v>
      </c>
      <c r="D49" s="25">
        <f t="shared" si="19"/>
        <v>91193826.409999996</v>
      </c>
      <c r="E49" s="25">
        <f t="shared" si="19"/>
        <v>77026885.680000007</v>
      </c>
      <c r="F49" s="18">
        <f>E49/D49</f>
        <v>0.84465022153685509</v>
      </c>
    </row>
    <row r="50" spans="1:6" s="14" customFormat="1" ht="24.75" customHeight="1" thickBot="1" x14ac:dyDescent="0.3">
      <c r="A50" s="13" t="s">
        <v>12</v>
      </c>
      <c r="B50" s="23">
        <f>B8+B15+B18+B21+B25+B29+B32+B36+B39+B42+B49</f>
        <v>383779245.36000001</v>
      </c>
      <c r="C50" s="23">
        <f t="shared" ref="C50:E50" si="20">C8+C15+C18+C21+C25+C29+C32+C36+C39+C42+C49</f>
        <v>17970319.159999996</v>
      </c>
      <c r="D50" s="23">
        <f t="shared" si="20"/>
        <v>401749564.51999998</v>
      </c>
      <c r="E50" s="23">
        <f t="shared" si="20"/>
        <v>362271625.78999996</v>
      </c>
      <c r="F50" s="20">
        <f>E50/D50</f>
        <v>0.90173495576238583</v>
      </c>
    </row>
    <row r="52" spans="1:6" x14ac:dyDescent="0.25">
      <c r="E52" s="22"/>
    </row>
    <row r="53" spans="1:6" x14ac:dyDescent="0.25">
      <c r="E53" s="22"/>
    </row>
    <row r="54" spans="1:6" x14ac:dyDescent="0.25">
      <c r="B54" s="30"/>
      <c r="D54" s="30"/>
      <c r="E54" s="22"/>
    </row>
  </sheetData>
  <mergeCells count="1">
    <mergeCell ref="A1:F1"/>
  </mergeCells>
  <pageMargins left="1.299212598425197" right="1.299212598425197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2017-08-21T07:37:01Z</dcterms:created>
  <dcterms:modified xsi:type="dcterms:W3CDTF">2023-06-20T11:32:07Z</dcterms:modified>
</cp:coreProperties>
</file>