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B5B21286-D970-4282-AFBE-6F32A6E46DD9}" xr6:coauthVersionLast="36" xr6:coauthVersionMax="47" xr10:uidLastSave="{00000000-0000-0000-0000-000000000000}"/>
  <bookViews>
    <workbookView xWindow="0" yWindow="0" windowWidth="28800" windowHeight="10425" activeTab="1" xr2:uid="{00000000-000D-0000-FFFF-FFFF00000000}"/>
  </bookViews>
  <sheets>
    <sheet name="Sheet1" sheetId="1" r:id="rId1"/>
    <sheet name="CUADRO 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1" i="2"/>
  <c r="B8" i="2"/>
  <c r="B12" i="2" l="1"/>
  <c r="B16" i="2" s="1"/>
  <c r="E4" i="2"/>
  <c r="D13" i="2"/>
  <c r="D14" i="2"/>
  <c r="D9" i="2"/>
  <c r="D10" i="2"/>
  <c r="D5" i="2"/>
  <c r="D6" i="2"/>
  <c r="D7" i="2"/>
  <c r="D4" i="2"/>
  <c r="E9" i="2"/>
  <c r="E10" i="2"/>
  <c r="E13" i="2"/>
  <c r="E14" i="2"/>
  <c r="C8" i="2"/>
  <c r="E5" i="2"/>
  <c r="E6" i="2"/>
  <c r="E7" i="2"/>
  <c r="C15" i="2"/>
  <c r="E15" i="2" s="1"/>
  <c r="C11" i="2"/>
  <c r="D11" i="2" s="1"/>
  <c r="B20" i="2" l="1"/>
  <c r="E8" i="2"/>
  <c r="D15" i="2"/>
  <c r="D8" i="2"/>
  <c r="E11" i="2"/>
  <c r="C12" i="2"/>
  <c r="C16" i="2" s="1"/>
  <c r="C20" i="2" s="1"/>
  <c r="D16" i="2" l="1"/>
  <c r="E16" i="2"/>
  <c r="E12" i="2"/>
  <c r="D12" i="2"/>
</calcChain>
</file>

<file path=xl/sharedStrings.xml><?xml version="1.0" encoding="utf-8"?>
<sst xmlns="http://schemas.openxmlformats.org/spreadsheetml/2006/main" count="42" uniqueCount="35">
  <si>
    <t>Comparación Interanual</t>
  </si>
  <si>
    <t/>
  </si>
  <si>
    <t>Crédito Total</t>
  </si>
  <si>
    <t>Obligaciones reconocidas</t>
  </si>
  <si>
    <t>Pagos netos</t>
  </si>
  <si>
    <t>Pendiente de Pago</t>
  </si>
  <si>
    <t>Económica - Capítulo</t>
  </si>
  <si>
    <t>% Variación</t>
  </si>
  <si>
    <t>1 - GASTOS DE PERSONAL</t>
  </si>
  <si>
    <t>2 - GASTOS CORRIENTES EN BIENES Y SERVICIOS</t>
  </si>
  <si>
    <t>3 - GASTOS FINANCIEROS</t>
  </si>
  <si>
    <t>4 - TRANSFERENCIAS CORRIENTES</t>
  </si>
  <si>
    <t>6 - INVERSIONES REALES</t>
  </si>
  <si>
    <t>7 - TRANSFERENCIAS DE CAPITAL</t>
  </si>
  <si>
    <t>8 - ACTIVOS FINANCIEROS</t>
  </si>
  <si>
    <t>9 - PASIVOS FINANCIEROS</t>
  </si>
  <si>
    <t>Suma Total</t>
  </si>
  <si>
    <t>OPERACIONES CORRIENTES</t>
  </si>
  <si>
    <t>OPERACIONES DE CAPITAL</t>
  </si>
  <si>
    <t>OPERACIONES NO FINANCIERAS</t>
  </si>
  <si>
    <t>OPERACIONES FINANCIERAS</t>
  </si>
  <si>
    <t xml:space="preserve"> Capítulos</t>
  </si>
  <si>
    <t>TOTAL CRÉDITOS DEFINITIVOS</t>
  </si>
  <si>
    <t>PORCENTAJE DE EJECUCIÓN</t>
  </si>
  <si>
    <t>I. Gastos de Personal</t>
  </si>
  <si>
    <t>II. Gastos Corrientes en Bienes y Servicios</t>
  </si>
  <si>
    <t>III. Gastos Financieros</t>
  </si>
  <si>
    <t>IV. Transferencias Corrientes</t>
  </si>
  <si>
    <t>VI. Inversiones Reales</t>
  </si>
  <si>
    <t>VII. Transferencias y Subvenciones de Capital</t>
  </si>
  <si>
    <t>VIII. Activos Financieros</t>
  </si>
  <si>
    <t>IX. Pasivos Financieros</t>
  </si>
  <si>
    <t>Cuadro 15. Comparación de las obligaciones reconocidas netas por capítulos en 2022 y 2021</t>
  </si>
  <si>
    <t>2022-2021</t>
  </si>
  <si>
    <t>2022/2021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</si>
</sst>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rgb="FFF3F2EA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9" fontId="2" fillId="4" borderId="1" xfId="0" applyNumberFormat="1" applyFont="1" applyFill="1" applyBorder="1" applyAlignment="1">
      <alignment horizontal="right" vertical="top" wrapText="1"/>
    </xf>
    <xf numFmtId="39" fontId="2" fillId="4" borderId="2" xfId="0" applyNumberFormat="1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left" vertical="top" wrapText="1"/>
    </xf>
    <xf numFmtId="39" fontId="3" fillId="5" borderId="3" xfId="0" applyNumberFormat="1" applyFont="1" applyFill="1" applyBorder="1" applyAlignment="1">
      <alignment horizontal="right" vertical="top" wrapText="1"/>
    </xf>
    <xf numFmtId="39" fontId="3" fillId="5" borderId="4" xfId="0" applyNumberFormat="1" applyFont="1" applyFill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Alignment="1"/>
    <xf numFmtId="0" fontId="6" fillId="6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vertical="center"/>
    </xf>
    <xf numFmtId="4" fontId="8" fillId="8" borderId="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4" fontId="7" fillId="0" borderId="0" xfId="0" applyNumberFormat="1" applyFont="1" applyBorder="1"/>
    <xf numFmtId="49" fontId="5" fillId="8" borderId="8" xfId="0" applyNumberFormat="1" applyFont="1" applyFill="1" applyBorder="1" applyAlignment="1">
      <alignment horizontal="left" vertical="center" wrapText="1"/>
    </xf>
    <xf numFmtId="4" fontId="9" fillId="8" borderId="8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7" borderId="7" xfId="0" applyFont="1" applyFill="1" applyBorder="1" applyAlignment="1">
      <alignment vertical="center" wrapText="1"/>
    </xf>
    <xf numFmtId="4" fontId="5" fillId="0" borderId="0" xfId="0" applyNumberFormat="1" applyFont="1" applyBorder="1"/>
    <xf numFmtId="0" fontId="5" fillId="0" borderId="0" xfId="0" applyFont="1" applyBorder="1"/>
    <xf numFmtId="0" fontId="9" fillId="7" borderId="7" xfId="0" applyFont="1" applyFill="1" applyBorder="1" applyAlignment="1">
      <alignment vertical="center"/>
    </xf>
    <xf numFmtId="10" fontId="9" fillId="0" borderId="0" xfId="0" applyNumberFormat="1" applyFont="1" applyBorder="1" applyAlignment="1">
      <alignment horizontal="right" vertical="center" wrapText="1"/>
    </xf>
    <xf numFmtId="0" fontId="6" fillId="6" borderId="7" xfId="0" applyFont="1" applyFill="1" applyBorder="1" applyAlignment="1">
      <alignment vertical="center"/>
    </xf>
    <xf numFmtId="4" fontId="6" fillId="6" borderId="7" xfId="0" applyNumberFormat="1" applyFont="1" applyFill="1" applyBorder="1" applyAlignment="1">
      <alignment horizontal="right" vertical="center"/>
    </xf>
    <xf numFmtId="4" fontId="6" fillId="6" borderId="8" xfId="0" applyNumberFormat="1" applyFont="1" applyFill="1" applyBorder="1" applyAlignment="1">
      <alignment horizontal="right" vertical="center" wrapText="1"/>
    </xf>
    <xf numFmtId="0" fontId="5" fillId="0" borderId="0" xfId="0" applyFont="1"/>
    <xf numFmtId="4" fontId="5" fillId="0" borderId="0" xfId="0" applyNumberFormat="1" applyFont="1"/>
    <xf numFmtId="0" fontId="6" fillId="9" borderId="7" xfId="0" applyFont="1" applyFill="1" applyBorder="1" applyAlignment="1">
      <alignment vertical="center"/>
    </xf>
    <xf numFmtId="4" fontId="6" fillId="9" borderId="7" xfId="0" applyNumberFormat="1" applyFont="1" applyFill="1" applyBorder="1" applyAlignment="1">
      <alignment horizontal="right" vertical="center"/>
    </xf>
    <xf numFmtId="4" fontId="6" fillId="10" borderId="0" xfId="0" applyNumberFormat="1" applyFont="1" applyFill="1" applyBorder="1" applyAlignment="1">
      <alignment horizontal="right" vertical="center"/>
    </xf>
    <xf numFmtId="10" fontId="6" fillId="9" borderId="7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0" fontId="9" fillId="8" borderId="8" xfId="0" applyNumberFormat="1" applyFont="1" applyFill="1" applyBorder="1" applyAlignment="1">
      <alignment horizontal="center" vertical="center" wrapText="1"/>
    </xf>
    <xf numFmtId="10" fontId="8" fillId="8" borderId="8" xfId="0" applyNumberFormat="1" applyFont="1" applyFill="1" applyBorder="1" applyAlignment="1">
      <alignment horizontal="center" vertical="center" wrapText="1"/>
    </xf>
    <xf numFmtId="10" fontId="6" fillId="6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6" fillId="1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/>
    <xf numFmtId="4" fontId="7" fillId="7" borderId="7" xfId="0" applyNumberFormat="1" applyFont="1" applyFill="1" applyBorder="1" applyAlignment="1">
      <alignment horizontal="right" vertical="center"/>
    </xf>
    <xf numFmtId="4" fontId="5" fillId="8" borderId="8" xfId="0" applyNumberFormat="1" applyFont="1" applyFill="1" applyBorder="1" applyAlignment="1">
      <alignment horizontal="right" vertical="center" wrapText="1"/>
    </xf>
    <xf numFmtId="4" fontId="5" fillId="7" borderId="7" xfId="0" applyNumberFormat="1" applyFont="1" applyFill="1" applyBorder="1" applyAlignment="1">
      <alignment vertical="center"/>
    </xf>
    <xf numFmtId="4" fontId="5" fillId="7" borderId="7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showGridLines="0" topLeftCell="K1" workbookViewId="0">
      <selection activeCell="B6" sqref="B6"/>
    </sheetView>
  </sheetViews>
  <sheetFormatPr baseColWidth="10" defaultColWidth="9.140625" defaultRowHeight="15" x14ac:dyDescent="0.25"/>
  <cols>
    <col min="1" max="1" width="38.85546875" customWidth="1"/>
    <col min="2" max="2" width="12.140625" customWidth="1"/>
    <col min="3" max="3" width="11.42578125" customWidth="1"/>
    <col min="4" max="4" width="9.140625" customWidth="1"/>
    <col min="5" max="5" width="12.140625" customWidth="1"/>
    <col min="6" max="6" width="11.42578125" customWidth="1"/>
    <col min="7" max="7" width="9.85546875" customWidth="1"/>
    <col min="8" max="8" width="11.42578125" customWidth="1"/>
    <col min="9" max="9" width="12.140625" customWidth="1"/>
    <col min="10" max="10" width="9.140625" customWidth="1"/>
    <col min="11" max="11" width="11.42578125" customWidth="1"/>
    <col min="12" max="12" width="10.7109375" customWidth="1"/>
    <col min="13" max="13" width="9.140625" customWidth="1"/>
    <col min="14" max="14" width="1.5703125" customWidth="1"/>
  </cols>
  <sheetData>
    <row r="1" spans="1:14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4" spans="1:14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1"/>
      <c r="B5" s="52" t="s">
        <v>2</v>
      </c>
      <c r="C5" s="53"/>
      <c r="D5" s="53"/>
      <c r="E5" s="52" t="s">
        <v>3</v>
      </c>
      <c r="F5" s="53"/>
      <c r="G5" s="53"/>
      <c r="H5" s="52" t="s">
        <v>4</v>
      </c>
      <c r="I5" s="53"/>
      <c r="J5" s="53"/>
      <c r="K5" s="52" t="s">
        <v>5</v>
      </c>
      <c r="L5" s="53"/>
      <c r="M5" s="54"/>
    </row>
    <row r="6" spans="1:14" x14ac:dyDescent="0.25">
      <c r="A6" s="2" t="s">
        <v>6</v>
      </c>
      <c r="B6" s="3">
        <v>2015</v>
      </c>
      <c r="C6" s="3">
        <v>2016</v>
      </c>
      <c r="D6" s="4" t="s">
        <v>7</v>
      </c>
      <c r="E6" s="3">
        <v>2015</v>
      </c>
      <c r="F6" s="3">
        <v>2016</v>
      </c>
      <c r="G6" s="4" t="s">
        <v>7</v>
      </c>
      <c r="H6" s="3">
        <v>2015</v>
      </c>
      <c r="I6" s="3">
        <v>2016</v>
      </c>
      <c r="J6" s="4" t="s">
        <v>7</v>
      </c>
      <c r="K6" s="3">
        <v>2015</v>
      </c>
      <c r="L6" s="3">
        <v>2016</v>
      </c>
      <c r="M6" s="5" t="s">
        <v>7</v>
      </c>
    </row>
    <row r="7" spans="1:14" x14ac:dyDescent="0.25">
      <c r="A7" s="6" t="s">
        <v>8</v>
      </c>
      <c r="B7" s="7">
        <v>205645931.46000001</v>
      </c>
      <c r="C7" s="7">
        <v>208194842.69</v>
      </c>
      <c r="D7" s="7">
        <v>1.2394659169300299</v>
      </c>
      <c r="E7" s="7">
        <v>203930851.69999999</v>
      </c>
      <c r="F7" s="7">
        <v>200290475.97999999</v>
      </c>
      <c r="G7" s="7">
        <v>-1.7851029844936399</v>
      </c>
      <c r="H7" s="7">
        <v>201803257.66999999</v>
      </c>
      <c r="I7" s="7">
        <v>198123260.78999999</v>
      </c>
      <c r="J7" s="7">
        <v>-1.8235567267292201</v>
      </c>
      <c r="K7" s="7">
        <v>2127594.0299999998</v>
      </c>
      <c r="L7" s="7">
        <v>2167215.19</v>
      </c>
      <c r="M7" s="8">
        <v>1.86225188834545</v>
      </c>
    </row>
    <row r="8" spans="1:14" x14ac:dyDescent="0.25">
      <c r="A8" s="6" t="s">
        <v>9</v>
      </c>
      <c r="B8" s="7">
        <v>37959203.539999999</v>
      </c>
      <c r="C8" s="7">
        <v>43681848.280000001</v>
      </c>
      <c r="D8" s="7">
        <v>15.075776639964801</v>
      </c>
      <c r="E8" s="7">
        <v>33544905.670000002</v>
      </c>
      <c r="F8" s="7">
        <v>35796466.850000001</v>
      </c>
      <c r="G8" s="7">
        <v>6.7120808213022496</v>
      </c>
      <c r="H8" s="7">
        <v>23336189.350000001</v>
      </c>
      <c r="I8" s="7">
        <v>27131203.969999999</v>
      </c>
      <c r="J8" s="7">
        <v>16.262357847212101</v>
      </c>
      <c r="K8" s="7">
        <v>10208716.32</v>
      </c>
      <c r="L8" s="7">
        <v>8665262.8800000008</v>
      </c>
      <c r="M8" s="8">
        <v>-15.118976682467</v>
      </c>
    </row>
    <row r="9" spans="1:14" x14ac:dyDescent="0.25">
      <c r="A9" s="6" t="s">
        <v>10</v>
      </c>
      <c r="B9" s="7">
        <v>1512300.15</v>
      </c>
      <c r="C9" s="7">
        <v>5016343.04</v>
      </c>
      <c r="D9" s="7">
        <v>231.70287260766301</v>
      </c>
      <c r="E9" s="7">
        <v>1470415.96</v>
      </c>
      <c r="F9" s="7">
        <v>4999381.08</v>
      </c>
      <c r="G9" s="7">
        <v>239.99774322362501</v>
      </c>
      <c r="H9" s="7">
        <v>1453283.55</v>
      </c>
      <c r="I9" s="7">
        <v>4959783.53</v>
      </c>
      <c r="J9" s="7">
        <v>241.281199391543</v>
      </c>
      <c r="K9" s="7">
        <v>17132.41</v>
      </c>
      <c r="L9" s="7">
        <v>39597.550000000003</v>
      </c>
      <c r="M9" s="8">
        <v>131.12656071154001</v>
      </c>
    </row>
    <row r="10" spans="1:14" x14ac:dyDescent="0.25">
      <c r="A10" s="6" t="s">
        <v>11</v>
      </c>
      <c r="B10" s="7">
        <v>8308086.2000000002</v>
      </c>
      <c r="C10" s="7">
        <v>10163666.52</v>
      </c>
      <c r="D10" s="7">
        <v>22.334630086048001</v>
      </c>
      <c r="E10" s="7">
        <v>6792827.4900000002</v>
      </c>
      <c r="F10" s="7">
        <v>8204002.5899999999</v>
      </c>
      <c r="G10" s="7">
        <v>20.774487532289701</v>
      </c>
      <c r="H10" s="7">
        <v>5543766.7000000002</v>
      </c>
      <c r="I10" s="7">
        <v>7498750.6500000004</v>
      </c>
      <c r="J10" s="7">
        <v>35.264542247061001</v>
      </c>
      <c r="K10" s="7">
        <v>1249060.79</v>
      </c>
      <c r="L10" s="7">
        <v>705251.94</v>
      </c>
      <c r="M10" s="8">
        <v>-43.537420624659902</v>
      </c>
    </row>
    <row r="11" spans="1:14" x14ac:dyDescent="0.25">
      <c r="A11" s="6" t="s">
        <v>12</v>
      </c>
      <c r="B11" s="7">
        <v>80023900.819999993</v>
      </c>
      <c r="C11" s="7">
        <v>89928578.709999993</v>
      </c>
      <c r="D11" s="7">
        <v>12.377149562202501</v>
      </c>
      <c r="E11" s="7">
        <v>66590262.270000003</v>
      </c>
      <c r="F11" s="7">
        <v>75091594.329999998</v>
      </c>
      <c r="G11" s="7">
        <v>12.766629489354001</v>
      </c>
      <c r="H11" s="7">
        <v>61508926.32</v>
      </c>
      <c r="I11" s="7">
        <v>69363095.709999993</v>
      </c>
      <c r="J11" s="7">
        <v>12.7691537796298</v>
      </c>
      <c r="K11" s="7">
        <v>5081335.95</v>
      </c>
      <c r="L11" s="7">
        <v>5728498.6200000001</v>
      </c>
      <c r="M11" s="8">
        <v>12.736073276162699</v>
      </c>
    </row>
    <row r="12" spans="1:14" x14ac:dyDescent="0.25">
      <c r="A12" s="6" t="s">
        <v>13</v>
      </c>
      <c r="B12" s="7">
        <v>167800</v>
      </c>
      <c r="C12" s="7">
        <v>213400</v>
      </c>
      <c r="D12" s="7">
        <v>27.175208581644799</v>
      </c>
      <c r="E12" s="7">
        <v>164550</v>
      </c>
      <c r="F12" s="7">
        <v>213400</v>
      </c>
      <c r="G12" s="7">
        <v>29.687025220297802</v>
      </c>
      <c r="H12" s="7">
        <v>164550</v>
      </c>
      <c r="I12" s="7">
        <v>213400</v>
      </c>
      <c r="J12" s="7">
        <v>29.687025220297802</v>
      </c>
      <c r="K12" s="7">
        <v>0</v>
      </c>
      <c r="L12" s="7">
        <v>0</v>
      </c>
      <c r="M12" s="8"/>
    </row>
    <row r="13" spans="1:14" x14ac:dyDescent="0.25">
      <c r="A13" s="6" t="s">
        <v>14</v>
      </c>
      <c r="B13" s="7">
        <v>243561.60000000001</v>
      </c>
      <c r="C13" s="7">
        <v>243461.6</v>
      </c>
      <c r="D13" s="7">
        <v>-4.1057375218425202E-2</v>
      </c>
      <c r="E13" s="7">
        <v>81000</v>
      </c>
      <c r="F13" s="7">
        <v>23400</v>
      </c>
      <c r="G13" s="7">
        <v>-71.1111111111111</v>
      </c>
      <c r="H13" s="7">
        <v>81000</v>
      </c>
      <c r="I13" s="7">
        <v>23400</v>
      </c>
      <c r="J13" s="7">
        <v>-71.1111111111111</v>
      </c>
      <c r="K13" s="7">
        <v>0</v>
      </c>
      <c r="L13" s="7">
        <v>0</v>
      </c>
      <c r="M13" s="8"/>
    </row>
    <row r="14" spans="1:14" x14ac:dyDescent="0.25">
      <c r="A14" s="6" t="s">
        <v>15</v>
      </c>
      <c r="B14" s="7">
        <v>10157155.890000001</v>
      </c>
      <c r="C14" s="7">
        <v>5937504.9900000002</v>
      </c>
      <c r="D14" s="7">
        <v>-41.543626441279301</v>
      </c>
      <c r="E14" s="7">
        <v>10157155.890000001</v>
      </c>
      <c r="F14" s="7">
        <v>5898005.5999999996</v>
      </c>
      <c r="G14" s="7">
        <v>-41.932508825558699</v>
      </c>
      <c r="H14" s="7">
        <v>10157155.890000001</v>
      </c>
      <c r="I14" s="7">
        <v>5898005.5999999996</v>
      </c>
      <c r="J14" s="7">
        <v>-41.932508825558699</v>
      </c>
      <c r="K14" s="7">
        <v>0</v>
      </c>
      <c r="L14" s="7">
        <v>0</v>
      </c>
      <c r="M14" s="8"/>
    </row>
    <row r="15" spans="1:14" x14ac:dyDescent="0.25">
      <c r="A15" s="9" t="s">
        <v>16</v>
      </c>
      <c r="B15" s="10">
        <v>344017939.66000003</v>
      </c>
      <c r="C15" s="10">
        <v>363379645.82999998</v>
      </c>
      <c r="D15" s="10">
        <v>5.6281094495059003</v>
      </c>
      <c r="E15" s="10">
        <v>322731968.98000002</v>
      </c>
      <c r="F15" s="10">
        <v>330516726.43000001</v>
      </c>
      <c r="G15" s="10">
        <v>2.4121432638371201</v>
      </c>
      <c r="H15" s="10">
        <v>304048129.48000002</v>
      </c>
      <c r="I15" s="10">
        <v>313210900.25</v>
      </c>
      <c r="J15" s="10">
        <v>3.0135922183342001</v>
      </c>
      <c r="K15" s="10">
        <v>18683839.5</v>
      </c>
      <c r="L15" s="10">
        <v>17305826.18</v>
      </c>
      <c r="M15" s="11">
        <v>-7.3754290171460797</v>
      </c>
    </row>
    <row r="16" spans="1:14" x14ac:dyDescent="0.25">
      <c r="A16" s="50" t="s">
        <v>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</sheetData>
  <mergeCells count="8">
    <mergeCell ref="A16:N16"/>
    <mergeCell ref="A1:M1"/>
    <mergeCell ref="A2:N2"/>
    <mergeCell ref="A4:N4"/>
    <mergeCell ref="B5:D5"/>
    <mergeCell ref="E5:G5"/>
    <mergeCell ref="H5:J5"/>
    <mergeCell ref="K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showGridLines="0" tabSelected="1" workbookViewId="0">
      <selection activeCell="G12" sqref="G12"/>
    </sheetView>
  </sheetViews>
  <sheetFormatPr baseColWidth="10" defaultColWidth="9.140625" defaultRowHeight="15" x14ac:dyDescent="0.25"/>
  <cols>
    <col min="1" max="1" width="45.140625" style="12" customWidth="1"/>
    <col min="2" max="2" width="16.140625" style="12" customWidth="1"/>
    <col min="3" max="3" width="16" style="12" customWidth="1"/>
    <col min="4" max="4" width="14.85546875" style="12" customWidth="1"/>
    <col min="5" max="5" width="13.140625" style="43" customWidth="1"/>
    <col min="6" max="16384" width="9.140625" style="12"/>
  </cols>
  <sheetData>
    <row r="1" spans="1:7" s="13" customFormat="1" ht="18.75" x14ac:dyDescent="0.25">
      <c r="A1" s="55" t="s">
        <v>32</v>
      </c>
      <c r="B1" s="55"/>
      <c r="C1" s="55"/>
      <c r="D1" s="55"/>
      <c r="E1" s="55"/>
    </row>
    <row r="2" spans="1:7" s="13" customFormat="1" ht="9.75" customHeight="1" x14ac:dyDescent="0.25">
      <c r="A2" s="37"/>
      <c r="B2" s="37"/>
      <c r="C2" s="37"/>
      <c r="D2" s="37"/>
      <c r="E2" s="37"/>
    </row>
    <row r="3" spans="1:7" s="15" customFormat="1" ht="33" customHeight="1" x14ac:dyDescent="0.25">
      <c r="A3" s="14" t="s">
        <v>21</v>
      </c>
      <c r="B3" s="14">
        <v>2021</v>
      </c>
      <c r="C3" s="14">
        <v>2022</v>
      </c>
      <c r="D3" s="14" t="s">
        <v>33</v>
      </c>
      <c r="E3" s="14" t="s">
        <v>34</v>
      </c>
    </row>
    <row r="4" spans="1:7" s="22" customFormat="1" ht="22.7" customHeight="1" x14ac:dyDescent="0.25">
      <c r="A4" s="20" t="s">
        <v>24</v>
      </c>
      <c r="B4" s="46">
        <v>211455452.81999999</v>
      </c>
      <c r="C4" s="46">
        <v>219422784.09</v>
      </c>
      <c r="D4" s="21">
        <f>C4-B4</f>
        <v>7967331.2700000107</v>
      </c>
      <c r="E4" s="38">
        <f>(C4/B4)-1</f>
        <v>3.7678533060966579E-2</v>
      </c>
    </row>
    <row r="5" spans="1:7" s="22" customFormat="1" ht="22.7" customHeight="1" x14ac:dyDescent="0.25">
      <c r="A5" s="20" t="s">
        <v>25</v>
      </c>
      <c r="B5" s="46">
        <v>36032887.450000003</v>
      </c>
      <c r="C5" s="46">
        <v>43065601</v>
      </c>
      <c r="D5" s="21">
        <f t="shared" ref="D5:D15" si="0">C5-B5</f>
        <v>7032713.549999997</v>
      </c>
      <c r="E5" s="38">
        <f t="shared" ref="E5:E16" si="1">(C5/B5)-1</f>
        <v>0.19517485407625856</v>
      </c>
    </row>
    <row r="6" spans="1:7" s="25" customFormat="1" ht="21.75" customHeight="1" x14ac:dyDescent="0.25">
      <c r="A6" s="23" t="s">
        <v>26</v>
      </c>
      <c r="B6" s="47">
        <v>344527.03</v>
      </c>
      <c r="C6" s="47">
        <v>183176.49</v>
      </c>
      <c r="D6" s="21">
        <f t="shared" si="0"/>
        <v>-161350.54000000004</v>
      </c>
      <c r="E6" s="38">
        <f t="shared" si="1"/>
        <v>-0.46832476395248301</v>
      </c>
      <c r="F6" s="24"/>
    </row>
    <row r="7" spans="1:7" s="25" customFormat="1" ht="21.75" customHeight="1" x14ac:dyDescent="0.25">
      <c r="A7" s="26" t="s">
        <v>27</v>
      </c>
      <c r="B7" s="48">
        <v>12720619.83</v>
      </c>
      <c r="C7" s="48">
        <v>14373874.99</v>
      </c>
      <c r="D7" s="21">
        <f t="shared" si="0"/>
        <v>1653255.1600000001</v>
      </c>
      <c r="E7" s="38">
        <f t="shared" si="1"/>
        <v>0.12996655682618563</v>
      </c>
    </row>
    <row r="8" spans="1:7" s="18" customFormat="1" ht="21.75" customHeight="1" x14ac:dyDescent="0.25">
      <c r="A8" s="16" t="s">
        <v>17</v>
      </c>
      <c r="B8" s="45">
        <f>SUM(B4:B7)</f>
        <v>260553487.13</v>
      </c>
      <c r="C8" s="45">
        <f>SUM(C4:C7)</f>
        <v>277045436.56999999</v>
      </c>
      <c r="D8" s="17">
        <f t="shared" si="0"/>
        <v>16491949.439999998</v>
      </c>
      <c r="E8" s="39">
        <f t="shared" si="1"/>
        <v>6.3295830816386456E-2</v>
      </c>
    </row>
    <row r="9" spans="1:7" s="25" customFormat="1" ht="19.5" customHeight="1" x14ac:dyDescent="0.25">
      <c r="A9" s="26" t="s">
        <v>28</v>
      </c>
      <c r="B9" s="48">
        <v>73510961.459999993</v>
      </c>
      <c r="C9" s="48">
        <v>79750349.310000002</v>
      </c>
      <c r="D9" s="21">
        <f t="shared" si="0"/>
        <v>6239387.8500000089</v>
      </c>
      <c r="E9" s="38">
        <f t="shared" si="1"/>
        <v>8.4876972441655374E-2</v>
      </c>
    </row>
    <row r="10" spans="1:7" s="25" customFormat="1" ht="15.75" x14ac:dyDescent="0.25">
      <c r="A10" s="23" t="s">
        <v>29</v>
      </c>
      <c r="B10" s="48">
        <v>233149.74</v>
      </c>
      <c r="C10" s="48">
        <v>42621.06</v>
      </c>
      <c r="D10" s="21">
        <f t="shared" si="0"/>
        <v>-190528.68</v>
      </c>
      <c r="E10" s="38">
        <f t="shared" si="1"/>
        <v>-0.81719447767773623</v>
      </c>
      <c r="F10" s="27"/>
    </row>
    <row r="11" spans="1:7" s="18" customFormat="1" ht="21.75" customHeight="1" x14ac:dyDescent="0.25">
      <c r="A11" s="16" t="s">
        <v>18</v>
      </c>
      <c r="B11" s="45">
        <f>SUM(B9:B10)</f>
        <v>73744111.199999988</v>
      </c>
      <c r="C11" s="45">
        <f>SUM(C9:C10)</f>
        <v>79792970.370000005</v>
      </c>
      <c r="D11" s="17">
        <f t="shared" si="0"/>
        <v>6048859.1700000167</v>
      </c>
      <c r="E11" s="39">
        <f t="shared" si="1"/>
        <v>8.2024978965371531E-2</v>
      </c>
      <c r="G11" s="19"/>
    </row>
    <row r="12" spans="1:7" s="18" customFormat="1" ht="19.5" customHeight="1" x14ac:dyDescent="0.25">
      <c r="A12" s="16" t="s">
        <v>19</v>
      </c>
      <c r="B12" s="45">
        <f>SUM(B8+B11)</f>
        <v>334297598.32999998</v>
      </c>
      <c r="C12" s="45">
        <f>SUM(C8+C11)</f>
        <v>356838406.94</v>
      </c>
      <c r="D12" s="17">
        <f t="shared" si="0"/>
        <v>22540808.610000014</v>
      </c>
      <c r="E12" s="39">
        <f t="shared" si="1"/>
        <v>6.7427372265322028E-2</v>
      </c>
    </row>
    <row r="13" spans="1:7" s="25" customFormat="1" ht="21.75" customHeight="1" x14ac:dyDescent="0.25">
      <c r="A13" s="26" t="s">
        <v>30</v>
      </c>
      <c r="B13" s="48">
        <v>27000</v>
      </c>
      <c r="C13" s="48">
        <v>72000</v>
      </c>
      <c r="D13" s="21">
        <f t="shared" si="0"/>
        <v>45000</v>
      </c>
      <c r="E13" s="38">
        <f t="shared" si="1"/>
        <v>1.6666666666666665</v>
      </c>
    </row>
    <row r="14" spans="1:7" s="25" customFormat="1" ht="21.75" customHeight="1" x14ac:dyDescent="0.25">
      <c r="A14" s="26" t="s">
        <v>31</v>
      </c>
      <c r="B14" s="48">
        <v>5372294.2999999998</v>
      </c>
      <c r="C14" s="48">
        <v>5361218.8499999996</v>
      </c>
      <c r="D14" s="21">
        <f t="shared" si="0"/>
        <v>-11075.450000000186</v>
      </c>
      <c r="E14" s="38">
        <f t="shared" si="1"/>
        <v>-2.0615866111430847E-3</v>
      </c>
    </row>
    <row r="15" spans="1:7" s="18" customFormat="1" ht="21.75" customHeight="1" x14ac:dyDescent="0.25">
      <c r="A15" s="16" t="s">
        <v>20</v>
      </c>
      <c r="B15" s="45">
        <f>SUM(B13:B14)</f>
        <v>5399294.2999999998</v>
      </c>
      <c r="C15" s="45">
        <f>SUM(C13:C14)</f>
        <v>5433218.8499999996</v>
      </c>
      <c r="D15" s="17">
        <f t="shared" si="0"/>
        <v>33924.549999999814</v>
      </c>
      <c r="E15" s="39">
        <f t="shared" si="1"/>
        <v>6.2831451880664968E-3</v>
      </c>
    </row>
    <row r="16" spans="1:7" s="18" customFormat="1" ht="21.75" customHeight="1" x14ac:dyDescent="0.25">
      <c r="A16" s="28" t="s">
        <v>16</v>
      </c>
      <c r="B16" s="29">
        <f>SUM(+B12+B15)</f>
        <v>339696892.63</v>
      </c>
      <c r="C16" s="29">
        <f>SUM(+C12+C15)</f>
        <v>362271625.79000002</v>
      </c>
      <c r="D16" s="30">
        <f>C16-B16</f>
        <v>22574733.160000026</v>
      </c>
      <c r="E16" s="40">
        <f t="shared" si="1"/>
        <v>6.6455518580761819E-2</v>
      </c>
    </row>
    <row r="17" spans="1:11" s="31" customFormat="1" ht="15.75" x14ac:dyDescent="0.25">
      <c r="A17" s="31" t="s">
        <v>1</v>
      </c>
      <c r="C17" s="32"/>
      <c r="D17" s="32"/>
      <c r="E17" s="41"/>
    </row>
    <row r="18" spans="1:11" s="18" customFormat="1" ht="21.75" customHeight="1" x14ac:dyDescent="0.25">
      <c r="A18" s="33" t="s">
        <v>22</v>
      </c>
      <c r="B18" s="34">
        <v>386971960.61000001</v>
      </c>
      <c r="C18" s="34">
        <v>401749564.51999998</v>
      </c>
      <c r="D18" s="35"/>
      <c r="E18" s="42"/>
      <c r="I18" s="31"/>
      <c r="J18" s="31"/>
      <c r="K18" s="31"/>
    </row>
    <row r="19" spans="1:11" s="31" customFormat="1" ht="9.75" customHeight="1" x14ac:dyDescent="0.25">
      <c r="E19" s="41"/>
    </row>
    <row r="20" spans="1:11" s="31" customFormat="1" ht="23.25" customHeight="1" x14ac:dyDescent="0.25">
      <c r="A20" s="33" t="s">
        <v>23</v>
      </c>
      <c r="B20" s="36">
        <f>B16/B18</f>
        <v>0.87783335023685338</v>
      </c>
      <c r="C20" s="36">
        <f>C16/C18</f>
        <v>0.90173495576238605</v>
      </c>
      <c r="E20" s="41"/>
    </row>
    <row r="23" spans="1:11" x14ac:dyDescent="0.25">
      <c r="C23" s="44"/>
      <c r="D23" s="44"/>
    </row>
    <row r="24" spans="1:11" x14ac:dyDescent="0.25">
      <c r="E24" s="49"/>
    </row>
  </sheetData>
  <mergeCells count="1">
    <mergeCell ref="A1:E1"/>
  </mergeCells>
  <pageMargins left="0.7" right="0.7" top="0.75" bottom="0.75" header="0.3" footer="0.3"/>
  <pageSetup paperSize="9" orientation="portrait" r:id="rId1"/>
  <ignoredErrors>
    <ignoredError sqref="B17:E17 C15 E15 B8:C8 E8 E9:E10 C11:C12 E11:E12 E13:E14 E16 B19:E19 D18:E18 B20 D20: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CUADRO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2017-08-16T11:53:02Z</dcterms:created>
  <dcterms:modified xsi:type="dcterms:W3CDTF">2023-06-20T12:03:48Z</dcterms:modified>
</cp:coreProperties>
</file>