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DI\"/>
    </mc:Choice>
  </mc:AlternateContent>
  <xr:revisionPtr revIDLastSave="0" documentId="13_ncr:1_{F0FBCD57-6F2B-405B-A289-24F206B45CA5}" xr6:coauthVersionLast="36" xr6:coauthVersionMax="36" xr10:uidLastSave="{00000000-0000-0000-0000-000000000000}"/>
  <bookViews>
    <workbookView xWindow="0" yWindow="0" windowWidth="28800" windowHeight="12225" xr2:uid="{9442DF2C-1C9C-4B15-B56A-AFEB1B72BF4D}"/>
  </bookViews>
  <sheets>
    <sheet name="PDI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" l="1"/>
  <c r="M29" i="5" s="1"/>
  <c r="J28" i="5"/>
  <c r="M28" i="5" s="1"/>
  <c r="L26" i="5"/>
  <c r="J26" i="5"/>
  <c r="M26" i="5" s="1"/>
  <c r="H26" i="5"/>
  <c r="G26" i="5"/>
  <c r="L25" i="5"/>
  <c r="H25" i="5"/>
  <c r="G25" i="5"/>
  <c r="L24" i="5"/>
  <c r="H24" i="5"/>
  <c r="G24" i="5"/>
  <c r="L23" i="5"/>
  <c r="I23" i="5"/>
  <c r="I24" i="5" s="1"/>
  <c r="J24" i="5" s="1"/>
  <c r="M24" i="5" s="1"/>
  <c r="H23" i="5"/>
  <c r="G23" i="5"/>
  <c r="M21" i="5"/>
  <c r="L21" i="5"/>
  <c r="J21" i="5"/>
  <c r="H21" i="5"/>
  <c r="G21" i="5"/>
  <c r="P18" i="5"/>
  <c r="L18" i="5"/>
  <c r="J18" i="5"/>
  <c r="M18" i="5" s="1"/>
  <c r="H18" i="5"/>
  <c r="G18" i="5"/>
  <c r="P16" i="5"/>
  <c r="M16" i="5"/>
  <c r="L16" i="5"/>
  <c r="J16" i="5"/>
  <c r="H16" i="5"/>
  <c r="G16" i="5"/>
  <c r="M14" i="5"/>
  <c r="L14" i="5"/>
  <c r="J14" i="5"/>
  <c r="H14" i="5"/>
  <c r="G14" i="5"/>
  <c r="L12" i="5"/>
  <c r="J12" i="5"/>
  <c r="M12" i="5" s="1"/>
  <c r="H12" i="5"/>
  <c r="G12" i="5"/>
  <c r="I25" i="5" l="1"/>
  <c r="J25" i="5" s="1"/>
  <c r="M25" i="5" s="1"/>
  <c r="J23" i="5"/>
  <c r="M23" i="5" s="1"/>
</calcChain>
</file>

<file path=xl/sharedStrings.xml><?xml version="1.0" encoding="utf-8"?>
<sst xmlns="http://schemas.openxmlformats.org/spreadsheetml/2006/main" count="54" uniqueCount="42">
  <si>
    <t>Sueldo</t>
  </si>
  <si>
    <t>Anual</t>
  </si>
  <si>
    <t>Mensual</t>
  </si>
  <si>
    <t>Trienios</t>
  </si>
  <si>
    <t>UNIVERSIDAD POLITÉCNICA DE MADRID - SERVICIO DE RETRIBUCIONES Y PAGOS</t>
  </si>
  <si>
    <t>RETRIBUCIONES DEL PERSONAL DOCENTE</t>
  </si>
  <si>
    <t xml:space="preserve"> </t>
  </si>
  <si>
    <t>P. Extra</t>
  </si>
  <si>
    <t>CUERPO</t>
  </si>
  <si>
    <t>Total</t>
  </si>
  <si>
    <t>Junio</t>
  </si>
  <si>
    <t>Diciembre</t>
  </si>
  <si>
    <t>TC</t>
  </si>
  <si>
    <r>
      <t xml:space="preserve">CONTRATADO LABORALES AÑO 2023 </t>
    </r>
    <r>
      <rPr>
        <sz val="16"/>
        <rFont val="Courier New"/>
        <family val="3"/>
      </rPr>
      <t>(Subida 3 %)</t>
    </r>
  </si>
  <si>
    <t>Horas</t>
  </si>
  <si>
    <t>Compl.</t>
  </si>
  <si>
    <t>P. adicional C. Esp.</t>
  </si>
  <si>
    <t>Lectivas</t>
  </si>
  <si>
    <t>Autonómico</t>
  </si>
  <si>
    <t>Módulos</t>
  </si>
  <si>
    <t>Investig.</t>
  </si>
  <si>
    <t>(según contrato)</t>
  </si>
  <si>
    <t xml:space="preserve"> AYUDANTES</t>
  </si>
  <si>
    <t xml:space="preserve"> AYUDANTES DOCTOR</t>
  </si>
  <si>
    <t xml:space="preserve"> PROFESOR COLABORADOR</t>
  </si>
  <si>
    <t xml:space="preserve"> PROFESOR CONTRATADO DOCTOR</t>
  </si>
  <si>
    <t xml:space="preserve"> Investigadores (Atributo: AP3) (Clave: C70 = 571,08)</t>
  </si>
  <si>
    <t xml:space="preserve"> PROFESOR VISITANTE (mínimo)</t>
  </si>
  <si>
    <t xml:space="preserve"> PROFESOR ASOCIADO</t>
  </si>
  <si>
    <t>6 H.</t>
  </si>
  <si>
    <t>5 H.</t>
  </si>
  <si>
    <t>4 H.</t>
  </si>
  <si>
    <t>3 H.</t>
  </si>
  <si>
    <t xml:space="preserve"> PROFESOR EMÉRITO (sin pagas)</t>
  </si>
  <si>
    <r>
      <rPr>
        <b/>
        <u/>
        <sz val="10"/>
        <rFont val="Courier New"/>
        <family val="3"/>
      </rPr>
      <t>NOTA</t>
    </r>
    <r>
      <rPr>
        <b/>
        <sz val="10"/>
        <rFont val="Courier New"/>
        <family val="3"/>
      </rPr>
      <t xml:space="preserve">: </t>
    </r>
    <r>
      <rPr>
        <b/>
        <u/>
        <sz val="10"/>
        <rFont val="Courier New"/>
        <family val="3"/>
      </rPr>
      <t>EL COMPLEMENTO AUTONÓMICO DE LOS PROFESORES COLABORADORES Y PROFESORES CONTRATADOS DOCTOR</t>
    </r>
    <r>
      <rPr>
        <b/>
        <sz val="10"/>
        <rFont val="Courier New"/>
        <family val="3"/>
      </rPr>
      <t xml:space="preserve">: </t>
    </r>
  </si>
  <si>
    <t>SI HA CUMPLIDO EN LOS ÚLTIMOS 7 AÑOS UN SEXENIO, SE INCREMENTA 25,29 € = 350,59 €  O SI TIENEN YA 5 SEXENIOS CONCEDIDOS</t>
  </si>
  <si>
    <r>
      <t>NOTA</t>
    </r>
    <r>
      <rPr>
        <b/>
        <sz val="10"/>
        <rFont val="Courier New"/>
        <family val="3"/>
      </rPr>
      <t>: Los Módulos e Investigación de los Profesores Contratados Doctor son de nivel 27 (AG6 - AI6) y los Profesores</t>
    </r>
  </si>
  <si>
    <t xml:space="preserve">      Colaboradores son de nivel 26 (AG7 - AI7).</t>
  </si>
  <si>
    <r>
      <t>NOTA</t>
    </r>
    <r>
      <rPr>
        <b/>
        <sz val="10"/>
        <rFont val="Courier New"/>
        <family val="3"/>
      </rPr>
      <t>: Los Trienios de Ayudantes, Ayudantes Doctor y Profesores Asociados (Todas las dedicaciones) se aplicó en la nómina</t>
    </r>
  </si>
  <si>
    <t xml:space="preserve">      de Mayo-2014 con efectividad de diferentes meses del año 2013.</t>
  </si>
  <si>
    <r>
      <t>NOTA</t>
    </r>
    <r>
      <rPr>
        <b/>
        <sz val="10"/>
        <rFont val="Courier New"/>
        <family val="3"/>
      </rPr>
      <t>: Los Módulos de los Profesores Ayudantes Doctor son de nivel 26 (AG9) y de los Profesores Ayudantes son de nivel 26</t>
    </r>
  </si>
  <si>
    <t xml:space="preserve">      por un 84,66%, es decir, el módulo es de 100,63 € (AG8)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</si>
</sst>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ourier New"/>
      <family val="3"/>
    </font>
    <font>
      <sz val="10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b/>
      <sz val="18"/>
      <name val="Courier New"/>
      <family val="3"/>
    </font>
    <font>
      <sz val="16"/>
      <name val="Courier New"/>
      <family val="3"/>
    </font>
    <font>
      <b/>
      <sz val="9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b/>
      <u/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/>
    <xf numFmtId="0" fontId="4" fillId="5" borderId="0" xfId="0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3" borderId="10" xfId="0" applyNumberFormat="1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center"/>
    </xf>
    <xf numFmtId="4" fontId="10" fillId="4" borderId="12" xfId="0" applyNumberFormat="1" applyFont="1" applyFill="1" applyBorder="1" applyAlignment="1">
      <alignment horizontal="center"/>
    </xf>
    <xf numFmtId="4" fontId="10" fillId="2" borderId="9" xfId="0" applyNumberFormat="1" applyFont="1" applyFill="1" applyBorder="1" applyAlignment="1">
      <alignment horizontal="center"/>
    </xf>
    <xf numFmtId="4" fontId="10" fillId="3" borderId="9" xfId="0" applyNumberFormat="1" applyFont="1" applyFill="1" applyBorder="1" applyAlignment="1">
      <alignment horizontal="center"/>
    </xf>
    <xf numFmtId="0" fontId="3" fillId="0" borderId="9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3" borderId="14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/>
    </xf>
    <xf numFmtId="4" fontId="10" fillId="3" borderId="13" xfId="0" applyNumberFormat="1" applyFont="1" applyFill="1" applyBorder="1" applyAlignment="1">
      <alignment horizontal="center"/>
    </xf>
    <xf numFmtId="4" fontId="10" fillId="4" borderId="1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10" fillId="3" borderId="18" xfId="0" applyNumberFormat="1" applyFont="1" applyFill="1" applyBorder="1" applyAlignment="1">
      <alignment horizontal="center"/>
    </xf>
    <xf numFmtId="4" fontId="10" fillId="4" borderId="19" xfId="0" applyNumberFormat="1" applyFont="1" applyFill="1" applyBorder="1" applyAlignment="1">
      <alignment horizontal="center"/>
    </xf>
    <xf numFmtId="4" fontId="10" fillId="4" borderId="20" xfId="0" applyNumberFormat="1" applyFont="1" applyFill="1" applyBorder="1" applyAlignment="1">
      <alignment horizontal="center"/>
    </xf>
    <xf numFmtId="4" fontId="10" fillId="2" borderId="17" xfId="0" applyNumberFormat="1" applyFont="1" applyFill="1" applyBorder="1" applyAlignment="1">
      <alignment horizontal="center"/>
    </xf>
    <xf numFmtId="4" fontId="10" fillId="3" borderId="17" xfId="0" applyNumberFormat="1" applyFont="1" applyFill="1" applyBorder="1" applyAlignment="1">
      <alignment horizontal="center"/>
    </xf>
    <xf numFmtId="4" fontId="10" fillId="4" borderId="18" xfId="0" applyNumberFormat="1" applyFont="1" applyFill="1" applyBorder="1" applyAlignment="1">
      <alignment horizontal="center"/>
    </xf>
    <xf numFmtId="4" fontId="4" fillId="3" borderId="17" xfId="0" applyNumberFormat="1" applyFont="1" applyFill="1" applyBorder="1" applyAlignment="1">
      <alignment horizontal="center"/>
    </xf>
    <xf numFmtId="0" fontId="3" fillId="0" borderId="17" xfId="0" applyFont="1" applyBorder="1"/>
    <xf numFmtId="0" fontId="10" fillId="2" borderId="8" xfId="0" applyFont="1" applyFill="1" applyBorder="1" applyAlignment="1">
      <alignment horizontal="center"/>
    </xf>
    <xf numFmtId="4" fontId="10" fillId="4" borderId="10" xfId="0" applyNumberFormat="1" applyFont="1" applyFill="1" applyBorder="1" applyAlignment="1">
      <alignment horizontal="center"/>
    </xf>
    <xf numFmtId="0" fontId="10" fillId="0" borderId="3" xfId="0" applyFont="1" applyBorder="1"/>
    <xf numFmtId="2" fontId="10" fillId="0" borderId="13" xfId="0" applyNumberFormat="1" applyFont="1" applyBorder="1" applyAlignment="1">
      <alignment horizontal="center"/>
    </xf>
    <xf numFmtId="4" fontId="10" fillId="4" borderId="2" xfId="0" applyNumberFormat="1" applyFont="1" applyFill="1" applyBorder="1" applyAlignment="1">
      <alignment horizontal="center"/>
    </xf>
    <xf numFmtId="0" fontId="5" fillId="0" borderId="3" xfId="0" applyFont="1" applyBorder="1"/>
    <xf numFmtId="4" fontId="10" fillId="0" borderId="13" xfId="0" applyNumberFormat="1" applyFont="1" applyBorder="1" applyAlignment="1">
      <alignment horizontal="center"/>
    </xf>
    <xf numFmtId="0" fontId="10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0" fontId="3" fillId="0" borderId="18" xfId="0" applyFont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10" fillId="6" borderId="18" xfId="0" applyFont="1" applyFill="1" applyBorder="1"/>
    <xf numFmtId="0" fontId="10" fillId="6" borderId="20" xfId="0" applyFont="1" applyFill="1" applyBorder="1"/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C067-965E-4D4F-97FE-E922351267DD}">
  <dimension ref="A1:P44"/>
  <sheetViews>
    <sheetView tabSelected="1" workbookViewId="0">
      <selection activeCell="Q5" sqref="Q5"/>
    </sheetView>
  </sheetViews>
  <sheetFormatPr baseColWidth="10" defaultColWidth="11.42578125" defaultRowHeight="13.5" x14ac:dyDescent="0.25"/>
  <cols>
    <col min="1" max="3" width="11.42578125" style="2"/>
    <col min="4" max="4" width="8.7109375" style="2" customWidth="1"/>
    <col min="5" max="5" width="11.42578125" style="2"/>
    <col min="6" max="7" width="10.140625" style="2" bestFit="1" customWidth="1"/>
    <col min="8" max="8" width="11.28515625" style="2" bestFit="1" customWidth="1"/>
    <col min="9" max="9" width="12.42578125" style="2" bestFit="1" customWidth="1"/>
    <col min="10" max="10" width="10.140625" style="2" bestFit="1" customWidth="1"/>
    <col min="11" max="11" width="7.85546875" style="2" bestFit="1" customWidth="1"/>
    <col min="12" max="12" width="11.28515625" style="2" bestFit="1" customWidth="1"/>
    <col min="13" max="13" width="15" style="2" bestFit="1" customWidth="1"/>
    <col min="14" max="15" width="10.140625" style="2" bestFit="1" customWidth="1"/>
    <col min="16" max="16" width="10.140625" style="2" customWidth="1"/>
    <col min="17" max="259" width="11.42578125" style="2"/>
    <col min="260" max="260" width="8.7109375" style="2" customWidth="1"/>
    <col min="261" max="261" width="11.42578125" style="2"/>
    <col min="262" max="263" width="10.140625" style="2" bestFit="1" customWidth="1"/>
    <col min="264" max="264" width="11.28515625" style="2" bestFit="1" customWidth="1"/>
    <col min="265" max="265" width="12.42578125" style="2" bestFit="1" customWidth="1"/>
    <col min="266" max="266" width="10.140625" style="2" bestFit="1" customWidth="1"/>
    <col min="267" max="267" width="7.85546875" style="2" bestFit="1" customWidth="1"/>
    <col min="268" max="268" width="11.28515625" style="2" bestFit="1" customWidth="1"/>
    <col min="269" max="269" width="15" style="2" bestFit="1" customWidth="1"/>
    <col min="270" max="271" width="10.140625" style="2" bestFit="1" customWidth="1"/>
    <col min="272" max="272" width="10.140625" style="2" customWidth="1"/>
    <col min="273" max="515" width="11.42578125" style="2"/>
    <col min="516" max="516" width="8.7109375" style="2" customWidth="1"/>
    <col min="517" max="517" width="11.42578125" style="2"/>
    <col min="518" max="519" width="10.140625" style="2" bestFit="1" customWidth="1"/>
    <col min="520" max="520" width="11.28515625" style="2" bestFit="1" customWidth="1"/>
    <col min="521" max="521" width="12.42578125" style="2" bestFit="1" customWidth="1"/>
    <col min="522" max="522" width="10.140625" style="2" bestFit="1" customWidth="1"/>
    <col min="523" max="523" width="7.85546875" style="2" bestFit="1" customWidth="1"/>
    <col min="524" max="524" width="11.28515625" style="2" bestFit="1" customWidth="1"/>
    <col min="525" max="525" width="15" style="2" bestFit="1" customWidth="1"/>
    <col min="526" max="527" width="10.140625" style="2" bestFit="1" customWidth="1"/>
    <col min="528" max="528" width="10.140625" style="2" customWidth="1"/>
    <col min="529" max="771" width="11.42578125" style="2"/>
    <col min="772" max="772" width="8.7109375" style="2" customWidth="1"/>
    <col min="773" max="773" width="11.42578125" style="2"/>
    <col min="774" max="775" width="10.140625" style="2" bestFit="1" customWidth="1"/>
    <col min="776" max="776" width="11.28515625" style="2" bestFit="1" customWidth="1"/>
    <col min="777" max="777" width="12.42578125" style="2" bestFit="1" customWidth="1"/>
    <col min="778" max="778" width="10.140625" style="2" bestFit="1" customWidth="1"/>
    <col min="779" max="779" width="7.85546875" style="2" bestFit="1" customWidth="1"/>
    <col min="780" max="780" width="11.28515625" style="2" bestFit="1" customWidth="1"/>
    <col min="781" max="781" width="15" style="2" bestFit="1" customWidth="1"/>
    <col min="782" max="783" width="10.140625" style="2" bestFit="1" customWidth="1"/>
    <col min="784" max="784" width="10.140625" style="2" customWidth="1"/>
    <col min="785" max="1027" width="11.42578125" style="2"/>
    <col min="1028" max="1028" width="8.7109375" style="2" customWidth="1"/>
    <col min="1029" max="1029" width="11.42578125" style="2"/>
    <col min="1030" max="1031" width="10.140625" style="2" bestFit="1" customWidth="1"/>
    <col min="1032" max="1032" width="11.28515625" style="2" bestFit="1" customWidth="1"/>
    <col min="1033" max="1033" width="12.42578125" style="2" bestFit="1" customWidth="1"/>
    <col min="1034" max="1034" width="10.140625" style="2" bestFit="1" customWidth="1"/>
    <col min="1035" max="1035" width="7.85546875" style="2" bestFit="1" customWidth="1"/>
    <col min="1036" max="1036" width="11.28515625" style="2" bestFit="1" customWidth="1"/>
    <col min="1037" max="1037" width="15" style="2" bestFit="1" customWidth="1"/>
    <col min="1038" max="1039" width="10.140625" style="2" bestFit="1" customWidth="1"/>
    <col min="1040" max="1040" width="10.140625" style="2" customWidth="1"/>
    <col min="1041" max="1283" width="11.42578125" style="2"/>
    <col min="1284" max="1284" width="8.7109375" style="2" customWidth="1"/>
    <col min="1285" max="1285" width="11.42578125" style="2"/>
    <col min="1286" max="1287" width="10.140625" style="2" bestFit="1" customWidth="1"/>
    <col min="1288" max="1288" width="11.28515625" style="2" bestFit="1" customWidth="1"/>
    <col min="1289" max="1289" width="12.42578125" style="2" bestFit="1" customWidth="1"/>
    <col min="1290" max="1290" width="10.140625" style="2" bestFit="1" customWidth="1"/>
    <col min="1291" max="1291" width="7.85546875" style="2" bestFit="1" customWidth="1"/>
    <col min="1292" max="1292" width="11.28515625" style="2" bestFit="1" customWidth="1"/>
    <col min="1293" max="1293" width="15" style="2" bestFit="1" customWidth="1"/>
    <col min="1294" max="1295" width="10.140625" style="2" bestFit="1" customWidth="1"/>
    <col min="1296" max="1296" width="10.140625" style="2" customWidth="1"/>
    <col min="1297" max="1539" width="11.42578125" style="2"/>
    <col min="1540" max="1540" width="8.7109375" style="2" customWidth="1"/>
    <col min="1541" max="1541" width="11.42578125" style="2"/>
    <col min="1542" max="1543" width="10.140625" style="2" bestFit="1" customWidth="1"/>
    <col min="1544" max="1544" width="11.28515625" style="2" bestFit="1" customWidth="1"/>
    <col min="1545" max="1545" width="12.42578125" style="2" bestFit="1" customWidth="1"/>
    <col min="1546" max="1546" width="10.140625" style="2" bestFit="1" customWidth="1"/>
    <col min="1547" max="1547" width="7.85546875" style="2" bestFit="1" customWidth="1"/>
    <col min="1548" max="1548" width="11.28515625" style="2" bestFit="1" customWidth="1"/>
    <col min="1549" max="1549" width="15" style="2" bestFit="1" customWidth="1"/>
    <col min="1550" max="1551" width="10.140625" style="2" bestFit="1" customWidth="1"/>
    <col min="1552" max="1552" width="10.140625" style="2" customWidth="1"/>
    <col min="1553" max="1795" width="11.42578125" style="2"/>
    <col min="1796" max="1796" width="8.7109375" style="2" customWidth="1"/>
    <col min="1797" max="1797" width="11.42578125" style="2"/>
    <col min="1798" max="1799" width="10.140625" style="2" bestFit="1" customWidth="1"/>
    <col min="1800" max="1800" width="11.28515625" style="2" bestFit="1" customWidth="1"/>
    <col min="1801" max="1801" width="12.42578125" style="2" bestFit="1" customWidth="1"/>
    <col min="1802" max="1802" width="10.140625" style="2" bestFit="1" customWidth="1"/>
    <col min="1803" max="1803" width="7.85546875" style="2" bestFit="1" customWidth="1"/>
    <col min="1804" max="1804" width="11.28515625" style="2" bestFit="1" customWidth="1"/>
    <col min="1805" max="1805" width="15" style="2" bestFit="1" customWidth="1"/>
    <col min="1806" max="1807" width="10.140625" style="2" bestFit="1" customWidth="1"/>
    <col min="1808" max="1808" width="10.140625" style="2" customWidth="1"/>
    <col min="1809" max="2051" width="11.42578125" style="2"/>
    <col min="2052" max="2052" width="8.7109375" style="2" customWidth="1"/>
    <col min="2053" max="2053" width="11.42578125" style="2"/>
    <col min="2054" max="2055" width="10.140625" style="2" bestFit="1" customWidth="1"/>
    <col min="2056" max="2056" width="11.28515625" style="2" bestFit="1" customWidth="1"/>
    <col min="2057" max="2057" width="12.42578125" style="2" bestFit="1" customWidth="1"/>
    <col min="2058" max="2058" width="10.140625" style="2" bestFit="1" customWidth="1"/>
    <col min="2059" max="2059" width="7.85546875" style="2" bestFit="1" customWidth="1"/>
    <col min="2060" max="2060" width="11.28515625" style="2" bestFit="1" customWidth="1"/>
    <col min="2061" max="2061" width="15" style="2" bestFit="1" customWidth="1"/>
    <col min="2062" max="2063" width="10.140625" style="2" bestFit="1" customWidth="1"/>
    <col min="2064" max="2064" width="10.140625" style="2" customWidth="1"/>
    <col min="2065" max="2307" width="11.42578125" style="2"/>
    <col min="2308" max="2308" width="8.7109375" style="2" customWidth="1"/>
    <col min="2309" max="2309" width="11.42578125" style="2"/>
    <col min="2310" max="2311" width="10.140625" style="2" bestFit="1" customWidth="1"/>
    <col min="2312" max="2312" width="11.28515625" style="2" bestFit="1" customWidth="1"/>
    <col min="2313" max="2313" width="12.42578125" style="2" bestFit="1" customWidth="1"/>
    <col min="2314" max="2314" width="10.140625" style="2" bestFit="1" customWidth="1"/>
    <col min="2315" max="2315" width="7.85546875" style="2" bestFit="1" customWidth="1"/>
    <col min="2316" max="2316" width="11.28515625" style="2" bestFit="1" customWidth="1"/>
    <col min="2317" max="2317" width="15" style="2" bestFit="1" customWidth="1"/>
    <col min="2318" max="2319" width="10.140625" style="2" bestFit="1" customWidth="1"/>
    <col min="2320" max="2320" width="10.140625" style="2" customWidth="1"/>
    <col min="2321" max="2563" width="11.42578125" style="2"/>
    <col min="2564" max="2564" width="8.7109375" style="2" customWidth="1"/>
    <col min="2565" max="2565" width="11.42578125" style="2"/>
    <col min="2566" max="2567" width="10.140625" style="2" bestFit="1" customWidth="1"/>
    <col min="2568" max="2568" width="11.28515625" style="2" bestFit="1" customWidth="1"/>
    <col min="2569" max="2569" width="12.42578125" style="2" bestFit="1" customWidth="1"/>
    <col min="2570" max="2570" width="10.140625" style="2" bestFit="1" customWidth="1"/>
    <col min="2571" max="2571" width="7.85546875" style="2" bestFit="1" customWidth="1"/>
    <col min="2572" max="2572" width="11.28515625" style="2" bestFit="1" customWidth="1"/>
    <col min="2573" max="2573" width="15" style="2" bestFit="1" customWidth="1"/>
    <col min="2574" max="2575" width="10.140625" style="2" bestFit="1" customWidth="1"/>
    <col min="2576" max="2576" width="10.140625" style="2" customWidth="1"/>
    <col min="2577" max="2819" width="11.42578125" style="2"/>
    <col min="2820" max="2820" width="8.7109375" style="2" customWidth="1"/>
    <col min="2821" max="2821" width="11.42578125" style="2"/>
    <col min="2822" max="2823" width="10.140625" style="2" bestFit="1" customWidth="1"/>
    <col min="2824" max="2824" width="11.28515625" style="2" bestFit="1" customWidth="1"/>
    <col min="2825" max="2825" width="12.42578125" style="2" bestFit="1" customWidth="1"/>
    <col min="2826" max="2826" width="10.140625" style="2" bestFit="1" customWidth="1"/>
    <col min="2827" max="2827" width="7.85546875" style="2" bestFit="1" customWidth="1"/>
    <col min="2828" max="2828" width="11.28515625" style="2" bestFit="1" customWidth="1"/>
    <col min="2829" max="2829" width="15" style="2" bestFit="1" customWidth="1"/>
    <col min="2830" max="2831" width="10.140625" style="2" bestFit="1" customWidth="1"/>
    <col min="2832" max="2832" width="10.140625" style="2" customWidth="1"/>
    <col min="2833" max="3075" width="11.42578125" style="2"/>
    <col min="3076" max="3076" width="8.7109375" style="2" customWidth="1"/>
    <col min="3077" max="3077" width="11.42578125" style="2"/>
    <col min="3078" max="3079" width="10.140625" style="2" bestFit="1" customWidth="1"/>
    <col min="3080" max="3080" width="11.28515625" style="2" bestFit="1" customWidth="1"/>
    <col min="3081" max="3081" width="12.42578125" style="2" bestFit="1" customWidth="1"/>
    <col min="3082" max="3082" width="10.140625" style="2" bestFit="1" customWidth="1"/>
    <col min="3083" max="3083" width="7.85546875" style="2" bestFit="1" customWidth="1"/>
    <col min="3084" max="3084" width="11.28515625" style="2" bestFit="1" customWidth="1"/>
    <col min="3085" max="3085" width="15" style="2" bestFit="1" customWidth="1"/>
    <col min="3086" max="3087" width="10.140625" style="2" bestFit="1" customWidth="1"/>
    <col min="3088" max="3088" width="10.140625" style="2" customWidth="1"/>
    <col min="3089" max="3331" width="11.42578125" style="2"/>
    <col min="3332" max="3332" width="8.7109375" style="2" customWidth="1"/>
    <col min="3333" max="3333" width="11.42578125" style="2"/>
    <col min="3334" max="3335" width="10.140625" style="2" bestFit="1" customWidth="1"/>
    <col min="3336" max="3336" width="11.28515625" style="2" bestFit="1" customWidth="1"/>
    <col min="3337" max="3337" width="12.42578125" style="2" bestFit="1" customWidth="1"/>
    <col min="3338" max="3338" width="10.140625" style="2" bestFit="1" customWidth="1"/>
    <col min="3339" max="3339" width="7.85546875" style="2" bestFit="1" customWidth="1"/>
    <col min="3340" max="3340" width="11.28515625" style="2" bestFit="1" customWidth="1"/>
    <col min="3341" max="3341" width="15" style="2" bestFit="1" customWidth="1"/>
    <col min="3342" max="3343" width="10.140625" style="2" bestFit="1" customWidth="1"/>
    <col min="3344" max="3344" width="10.140625" style="2" customWidth="1"/>
    <col min="3345" max="3587" width="11.42578125" style="2"/>
    <col min="3588" max="3588" width="8.7109375" style="2" customWidth="1"/>
    <col min="3589" max="3589" width="11.42578125" style="2"/>
    <col min="3590" max="3591" width="10.140625" style="2" bestFit="1" customWidth="1"/>
    <col min="3592" max="3592" width="11.28515625" style="2" bestFit="1" customWidth="1"/>
    <col min="3593" max="3593" width="12.42578125" style="2" bestFit="1" customWidth="1"/>
    <col min="3594" max="3594" width="10.140625" style="2" bestFit="1" customWidth="1"/>
    <col min="3595" max="3595" width="7.85546875" style="2" bestFit="1" customWidth="1"/>
    <col min="3596" max="3596" width="11.28515625" style="2" bestFit="1" customWidth="1"/>
    <col min="3597" max="3597" width="15" style="2" bestFit="1" customWidth="1"/>
    <col min="3598" max="3599" width="10.140625" style="2" bestFit="1" customWidth="1"/>
    <col min="3600" max="3600" width="10.140625" style="2" customWidth="1"/>
    <col min="3601" max="3843" width="11.42578125" style="2"/>
    <col min="3844" max="3844" width="8.7109375" style="2" customWidth="1"/>
    <col min="3845" max="3845" width="11.42578125" style="2"/>
    <col min="3846" max="3847" width="10.140625" style="2" bestFit="1" customWidth="1"/>
    <col min="3848" max="3848" width="11.28515625" style="2" bestFit="1" customWidth="1"/>
    <col min="3849" max="3849" width="12.42578125" style="2" bestFit="1" customWidth="1"/>
    <col min="3850" max="3850" width="10.140625" style="2" bestFit="1" customWidth="1"/>
    <col min="3851" max="3851" width="7.85546875" style="2" bestFit="1" customWidth="1"/>
    <col min="3852" max="3852" width="11.28515625" style="2" bestFit="1" customWidth="1"/>
    <col min="3853" max="3853" width="15" style="2" bestFit="1" customWidth="1"/>
    <col min="3854" max="3855" width="10.140625" style="2" bestFit="1" customWidth="1"/>
    <col min="3856" max="3856" width="10.140625" style="2" customWidth="1"/>
    <col min="3857" max="4099" width="11.42578125" style="2"/>
    <col min="4100" max="4100" width="8.7109375" style="2" customWidth="1"/>
    <col min="4101" max="4101" width="11.42578125" style="2"/>
    <col min="4102" max="4103" width="10.140625" style="2" bestFit="1" customWidth="1"/>
    <col min="4104" max="4104" width="11.28515625" style="2" bestFit="1" customWidth="1"/>
    <col min="4105" max="4105" width="12.42578125" style="2" bestFit="1" customWidth="1"/>
    <col min="4106" max="4106" width="10.140625" style="2" bestFit="1" customWidth="1"/>
    <col min="4107" max="4107" width="7.85546875" style="2" bestFit="1" customWidth="1"/>
    <col min="4108" max="4108" width="11.28515625" style="2" bestFit="1" customWidth="1"/>
    <col min="4109" max="4109" width="15" style="2" bestFit="1" customWidth="1"/>
    <col min="4110" max="4111" width="10.140625" style="2" bestFit="1" customWidth="1"/>
    <col min="4112" max="4112" width="10.140625" style="2" customWidth="1"/>
    <col min="4113" max="4355" width="11.42578125" style="2"/>
    <col min="4356" max="4356" width="8.7109375" style="2" customWidth="1"/>
    <col min="4357" max="4357" width="11.42578125" style="2"/>
    <col min="4358" max="4359" width="10.140625" style="2" bestFit="1" customWidth="1"/>
    <col min="4360" max="4360" width="11.28515625" style="2" bestFit="1" customWidth="1"/>
    <col min="4361" max="4361" width="12.42578125" style="2" bestFit="1" customWidth="1"/>
    <col min="4362" max="4362" width="10.140625" style="2" bestFit="1" customWidth="1"/>
    <col min="4363" max="4363" width="7.85546875" style="2" bestFit="1" customWidth="1"/>
    <col min="4364" max="4364" width="11.28515625" style="2" bestFit="1" customWidth="1"/>
    <col min="4365" max="4365" width="15" style="2" bestFit="1" customWidth="1"/>
    <col min="4366" max="4367" width="10.140625" style="2" bestFit="1" customWidth="1"/>
    <col min="4368" max="4368" width="10.140625" style="2" customWidth="1"/>
    <col min="4369" max="4611" width="11.42578125" style="2"/>
    <col min="4612" max="4612" width="8.7109375" style="2" customWidth="1"/>
    <col min="4613" max="4613" width="11.42578125" style="2"/>
    <col min="4614" max="4615" width="10.140625" style="2" bestFit="1" customWidth="1"/>
    <col min="4616" max="4616" width="11.28515625" style="2" bestFit="1" customWidth="1"/>
    <col min="4617" max="4617" width="12.42578125" style="2" bestFit="1" customWidth="1"/>
    <col min="4618" max="4618" width="10.140625" style="2" bestFit="1" customWidth="1"/>
    <col min="4619" max="4619" width="7.85546875" style="2" bestFit="1" customWidth="1"/>
    <col min="4620" max="4620" width="11.28515625" style="2" bestFit="1" customWidth="1"/>
    <col min="4621" max="4621" width="15" style="2" bestFit="1" customWidth="1"/>
    <col min="4622" max="4623" width="10.140625" style="2" bestFit="1" customWidth="1"/>
    <col min="4624" max="4624" width="10.140625" style="2" customWidth="1"/>
    <col min="4625" max="4867" width="11.42578125" style="2"/>
    <col min="4868" max="4868" width="8.7109375" style="2" customWidth="1"/>
    <col min="4869" max="4869" width="11.42578125" style="2"/>
    <col min="4870" max="4871" width="10.140625" style="2" bestFit="1" customWidth="1"/>
    <col min="4872" max="4872" width="11.28515625" style="2" bestFit="1" customWidth="1"/>
    <col min="4873" max="4873" width="12.42578125" style="2" bestFit="1" customWidth="1"/>
    <col min="4874" max="4874" width="10.140625" style="2" bestFit="1" customWidth="1"/>
    <col min="4875" max="4875" width="7.85546875" style="2" bestFit="1" customWidth="1"/>
    <col min="4876" max="4876" width="11.28515625" style="2" bestFit="1" customWidth="1"/>
    <col min="4877" max="4877" width="15" style="2" bestFit="1" customWidth="1"/>
    <col min="4878" max="4879" width="10.140625" style="2" bestFit="1" customWidth="1"/>
    <col min="4880" max="4880" width="10.140625" style="2" customWidth="1"/>
    <col min="4881" max="5123" width="11.42578125" style="2"/>
    <col min="5124" max="5124" width="8.7109375" style="2" customWidth="1"/>
    <col min="5125" max="5125" width="11.42578125" style="2"/>
    <col min="5126" max="5127" width="10.140625" style="2" bestFit="1" customWidth="1"/>
    <col min="5128" max="5128" width="11.28515625" style="2" bestFit="1" customWidth="1"/>
    <col min="5129" max="5129" width="12.42578125" style="2" bestFit="1" customWidth="1"/>
    <col min="5130" max="5130" width="10.140625" style="2" bestFit="1" customWidth="1"/>
    <col min="5131" max="5131" width="7.85546875" style="2" bestFit="1" customWidth="1"/>
    <col min="5132" max="5132" width="11.28515625" style="2" bestFit="1" customWidth="1"/>
    <col min="5133" max="5133" width="15" style="2" bestFit="1" customWidth="1"/>
    <col min="5134" max="5135" width="10.140625" style="2" bestFit="1" customWidth="1"/>
    <col min="5136" max="5136" width="10.140625" style="2" customWidth="1"/>
    <col min="5137" max="5379" width="11.42578125" style="2"/>
    <col min="5380" max="5380" width="8.7109375" style="2" customWidth="1"/>
    <col min="5381" max="5381" width="11.42578125" style="2"/>
    <col min="5382" max="5383" width="10.140625" style="2" bestFit="1" customWidth="1"/>
    <col min="5384" max="5384" width="11.28515625" style="2" bestFit="1" customWidth="1"/>
    <col min="5385" max="5385" width="12.42578125" style="2" bestFit="1" customWidth="1"/>
    <col min="5386" max="5386" width="10.140625" style="2" bestFit="1" customWidth="1"/>
    <col min="5387" max="5387" width="7.85546875" style="2" bestFit="1" customWidth="1"/>
    <col min="5388" max="5388" width="11.28515625" style="2" bestFit="1" customWidth="1"/>
    <col min="5389" max="5389" width="15" style="2" bestFit="1" customWidth="1"/>
    <col min="5390" max="5391" width="10.140625" style="2" bestFit="1" customWidth="1"/>
    <col min="5392" max="5392" width="10.140625" style="2" customWidth="1"/>
    <col min="5393" max="5635" width="11.42578125" style="2"/>
    <col min="5636" max="5636" width="8.7109375" style="2" customWidth="1"/>
    <col min="5637" max="5637" width="11.42578125" style="2"/>
    <col min="5638" max="5639" width="10.140625" style="2" bestFit="1" customWidth="1"/>
    <col min="5640" max="5640" width="11.28515625" style="2" bestFit="1" customWidth="1"/>
    <col min="5641" max="5641" width="12.42578125" style="2" bestFit="1" customWidth="1"/>
    <col min="5642" max="5642" width="10.140625" style="2" bestFit="1" customWidth="1"/>
    <col min="5643" max="5643" width="7.85546875" style="2" bestFit="1" customWidth="1"/>
    <col min="5644" max="5644" width="11.28515625" style="2" bestFit="1" customWidth="1"/>
    <col min="5645" max="5645" width="15" style="2" bestFit="1" customWidth="1"/>
    <col min="5646" max="5647" width="10.140625" style="2" bestFit="1" customWidth="1"/>
    <col min="5648" max="5648" width="10.140625" style="2" customWidth="1"/>
    <col min="5649" max="5891" width="11.42578125" style="2"/>
    <col min="5892" max="5892" width="8.7109375" style="2" customWidth="1"/>
    <col min="5893" max="5893" width="11.42578125" style="2"/>
    <col min="5894" max="5895" width="10.140625" style="2" bestFit="1" customWidth="1"/>
    <col min="5896" max="5896" width="11.28515625" style="2" bestFit="1" customWidth="1"/>
    <col min="5897" max="5897" width="12.42578125" style="2" bestFit="1" customWidth="1"/>
    <col min="5898" max="5898" width="10.140625" style="2" bestFit="1" customWidth="1"/>
    <col min="5899" max="5899" width="7.85546875" style="2" bestFit="1" customWidth="1"/>
    <col min="5900" max="5900" width="11.28515625" style="2" bestFit="1" customWidth="1"/>
    <col min="5901" max="5901" width="15" style="2" bestFit="1" customWidth="1"/>
    <col min="5902" max="5903" width="10.140625" style="2" bestFit="1" customWidth="1"/>
    <col min="5904" max="5904" width="10.140625" style="2" customWidth="1"/>
    <col min="5905" max="6147" width="11.42578125" style="2"/>
    <col min="6148" max="6148" width="8.7109375" style="2" customWidth="1"/>
    <col min="6149" max="6149" width="11.42578125" style="2"/>
    <col min="6150" max="6151" width="10.140625" style="2" bestFit="1" customWidth="1"/>
    <col min="6152" max="6152" width="11.28515625" style="2" bestFit="1" customWidth="1"/>
    <col min="6153" max="6153" width="12.42578125" style="2" bestFit="1" customWidth="1"/>
    <col min="6154" max="6154" width="10.140625" style="2" bestFit="1" customWidth="1"/>
    <col min="6155" max="6155" width="7.85546875" style="2" bestFit="1" customWidth="1"/>
    <col min="6156" max="6156" width="11.28515625" style="2" bestFit="1" customWidth="1"/>
    <col min="6157" max="6157" width="15" style="2" bestFit="1" customWidth="1"/>
    <col min="6158" max="6159" width="10.140625" style="2" bestFit="1" customWidth="1"/>
    <col min="6160" max="6160" width="10.140625" style="2" customWidth="1"/>
    <col min="6161" max="6403" width="11.42578125" style="2"/>
    <col min="6404" max="6404" width="8.7109375" style="2" customWidth="1"/>
    <col min="6405" max="6405" width="11.42578125" style="2"/>
    <col min="6406" max="6407" width="10.140625" style="2" bestFit="1" customWidth="1"/>
    <col min="6408" max="6408" width="11.28515625" style="2" bestFit="1" customWidth="1"/>
    <col min="6409" max="6409" width="12.42578125" style="2" bestFit="1" customWidth="1"/>
    <col min="6410" max="6410" width="10.140625" style="2" bestFit="1" customWidth="1"/>
    <col min="6411" max="6411" width="7.85546875" style="2" bestFit="1" customWidth="1"/>
    <col min="6412" max="6412" width="11.28515625" style="2" bestFit="1" customWidth="1"/>
    <col min="6413" max="6413" width="15" style="2" bestFit="1" customWidth="1"/>
    <col min="6414" max="6415" width="10.140625" style="2" bestFit="1" customWidth="1"/>
    <col min="6416" max="6416" width="10.140625" style="2" customWidth="1"/>
    <col min="6417" max="6659" width="11.42578125" style="2"/>
    <col min="6660" max="6660" width="8.7109375" style="2" customWidth="1"/>
    <col min="6661" max="6661" width="11.42578125" style="2"/>
    <col min="6662" max="6663" width="10.140625" style="2" bestFit="1" customWidth="1"/>
    <col min="6664" max="6664" width="11.28515625" style="2" bestFit="1" customWidth="1"/>
    <col min="6665" max="6665" width="12.42578125" style="2" bestFit="1" customWidth="1"/>
    <col min="6666" max="6666" width="10.140625" style="2" bestFit="1" customWidth="1"/>
    <col min="6667" max="6667" width="7.85546875" style="2" bestFit="1" customWidth="1"/>
    <col min="6668" max="6668" width="11.28515625" style="2" bestFit="1" customWidth="1"/>
    <col min="6669" max="6669" width="15" style="2" bestFit="1" customWidth="1"/>
    <col min="6670" max="6671" width="10.140625" style="2" bestFit="1" customWidth="1"/>
    <col min="6672" max="6672" width="10.140625" style="2" customWidth="1"/>
    <col min="6673" max="6915" width="11.42578125" style="2"/>
    <col min="6916" max="6916" width="8.7109375" style="2" customWidth="1"/>
    <col min="6917" max="6917" width="11.42578125" style="2"/>
    <col min="6918" max="6919" width="10.140625" style="2" bestFit="1" customWidth="1"/>
    <col min="6920" max="6920" width="11.28515625" style="2" bestFit="1" customWidth="1"/>
    <col min="6921" max="6921" width="12.42578125" style="2" bestFit="1" customWidth="1"/>
    <col min="6922" max="6922" width="10.140625" style="2" bestFit="1" customWidth="1"/>
    <col min="6923" max="6923" width="7.85546875" style="2" bestFit="1" customWidth="1"/>
    <col min="6924" max="6924" width="11.28515625" style="2" bestFit="1" customWidth="1"/>
    <col min="6925" max="6925" width="15" style="2" bestFit="1" customWidth="1"/>
    <col min="6926" max="6927" width="10.140625" style="2" bestFit="1" customWidth="1"/>
    <col min="6928" max="6928" width="10.140625" style="2" customWidth="1"/>
    <col min="6929" max="7171" width="11.42578125" style="2"/>
    <col min="7172" max="7172" width="8.7109375" style="2" customWidth="1"/>
    <col min="7173" max="7173" width="11.42578125" style="2"/>
    <col min="7174" max="7175" width="10.140625" style="2" bestFit="1" customWidth="1"/>
    <col min="7176" max="7176" width="11.28515625" style="2" bestFit="1" customWidth="1"/>
    <col min="7177" max="7177" width="12.42578125" style="2" bestFit="1" customWidth="1"/>
    <col min="7178" max="7178" width="10.140625" style="2" bestFit="1" customWidth="1"/>
    <col min="7179" max="7179" width="7.85546875" style="2" bestFit="1" customWidth="1"/>
    <col min="7180" max="7180" width="11.28515625" style="2" bestFit="1" customWidth="1"/>
    <col min="7181" max="7181" width="15" style="2" bestFit="1" customWidth="1"/>
    <col min="7182" max="7183" width="10.140625" style="2" bestFit="1" customWidth="1"/>
    <col min="7184" max="7184" width="10.140625" style="2" customWidth="1"/>
    <col min="7185" max="7427" width="11.42578125" style="2"/>
    <col min="7428" max="7428" width="8.7109375" style="2" customWidth="1"/>
    <col min="7429" max="7429" width="11.42578125" style="2"/>
    <col min="7430" max="7431" width="10.140625" style="2" bestFit="1" customWidth="1"/>
    <col min="7432" max="7432" width="11.28515625" style="2" bestFit="1" customWidth="1"/>
    <col min="7433" max="7433" width="12.42578125" style="2" bestFit="1" customWidth="1"/>
    <col min="7434" max="7434" width="10.140625" style="2" bestFit="1" customWidth="1"/>
    <col min="7435" max="7435" width="7.85546875" style="2" bestFit="1" customWidth="1"/>
    <col min="7436" max="7436" width="11.28515625" style="2" bestFit="1" customWidth="1"/>
    <col min="7437" max="7437" width="15" style="2" bestFit="1" customWidth="1"/>
    <col min="7438" max="7439" width="10.140625" style="2" bestFit="1" customWidth="1"/>
    <col min="7440" max="7440" width="10.140625" style="2" customWidth="1"/>
    <col min="7441" max="7683" width="11.42578125" style="2"/>
    <col min="7684" max="7684" width="8.7109375" style="2" customWidth="1"/>
    <col min="7685" max="7685" width="11.42578125" style="2"/>
    <col min="7686" max="7687" width="10.140625" style="2" bestFit="1" customWidth="1"/>
    <col min="7688" max="7688" width="11.28515625" style="2" bestFit="1" customWidth="1"/>
    <col min="7689" max="7689" width="12.42578125" style="2" bestFit="1" customWidth="1"/>
    <col min="7690" max="7690" width="10.140625" style="2" bestFit="1" customWidth="1"/>
    <col min="7691" max="7691" width="7.85546875" style="2" bestFit="1" customWidth="1"/>
    <col min="7692" max="7692" width="11.28515625" style="2" bestFit="1" customWidth="1"/>
    <col min="7693" max="7693" width="15" style="2" bestFit="1" customWidth="1"/>
    <col min="7694" max="7695" width="10.140625" style="2" bestFit="1" customWidth="1"/>
    <col min="7696" max="7696" width="10.140625" style="2" customWidth="1"/>
    <col min="7697" max="7939" width="11.42578125" style="2"/>
    <col min="7940" max="7940" width="8.7109375" style="2" customWidth="1"/>
    <col min="7941" max="7941" width="11.42578125" style="2"/>
    <col min="7942" max="7943" width="10.140625" style="2" bestFit="1" customWidth="1"/>
    <col min="7944" max="7944" width="11.28515625" style="2" bestFit="1" customWidth="1"/>
    <col min="7945" max="7945" width="12.42578125" style="2" bestFit="1" customWidth="1"/>
    <col min="7946" max="7946" width="10.140625" style="2" bestFit="1" customWidth="1"/>
    <col min="7947" max="7947" width="7.85546875" style="2" bestFit="1" customWidth="1"/>
    <col min="7948" max="7948" width="11.28515625" style="2" bestFit="1" customWidth="1"/>
    <col min="7949" max="7949" width="15" style="2" bestFit="1" customWidth="1"/>
    <col min="7950" max="7951" width="10.140625" style="2" bestFit="1" customWidth="1"/>
    <col min="7952" max="7952" width="10.140625" style="2" customWidth="1"/>
    <col min="7953" max="8195" width="11.42578125" style="2"/>
    <col min="8196" max="8196" width="8.7109375" style="2" customWidth="1"/>
    <col min="8197" max="8197" width="11.42578125" style="2"/>
    <col min="8198" max="8199" width="10.140625" style="2" bestFit="1" customWidth="1"/>
    <col min="8200" max="8200" width="11.28515625" style="2" bestFit="1" customWidth="1"/>
    <col min="8201" max="8201" width="12.42578125" style="2" bestFit="1" customWidth="1"/>
    <col min="8202" max="8202" width="10.140625" style="2" bestFit="1" customWidth="1"/>
    <col min="8203" max="8203" width="7.85546875" style="2" bestFit="1" customWidth="1"/>
    <col min="8204" max="8204" width="11.28515625" style="2" bestFit="1" customWidth="1"/>
    <col min="8205" max="8205" width="15" style="2" bestFit="1" customWidth="1"/>
    <col min="8206" max="8207" width="10.140625" style="2" bestFit="1" customWidth="1"/>
    <col min="8208" max="8208" width="10.140625" style="2" customWidth="1"/>
    <col min="8209" max="8451" width="11.42578125" style="2"/>
    <col min="8452" max="8452" width="8.7109375" style="2" customWidth="1"/>
    <col min="8453" max="8453" width="11.42578125" style="2"/>
    <col min="8454" max="8455" width="10.140625" style="2" bestFit="1" customWidth="1"/>
    <col min="8456" max="8456" width="11.28515625" style="2" bestFit="1" customWidth="1"/>
    <col min="8457" max="8457" width="12.42578125" style="2" bestFit="1" customWidth="1"/>
    <col min="8458" max="8458" width="10.140625" style="2" bestFit="1" customWidth="1"/>
    <col min="8459" max="8459" width="7.85546875" style="2" bestFit="1" customWidth="1"/>
    <col min="8460" max="8460" width="11.28515625" style="2" bestFit="1" customWidth="1"/>
    <col min="8461" max="8461" width="15" style="2" bestFit="1" customWidth="1"/>
    <col min="8462" max="8463" width="10.140625" style="2" bestFit="1" customWidth="1"/>
    <col min="8464" max="8464" width="10.140625" style="2" customWidth="1"/>
    <col min="8465" max="8707" width="11.42578125" style="2"/>
    <col min="8708" max="8708" width="8.7109375" style="2" customWidth="1"/>
    <col min="8709" max="8709" width="11.42578125" style="2"/>
    <col min="8710" max="8711" width="10.140625" style="2" bestFit="1" customWidth="1"/>
    <col min="8712" max="8712" width="11.28515625" style="2" bestFit="1" customWidth="1"/>
    <col min="8713" max="8713" width="12.42578125" style="2" bestFit="1" customWidth="1"/>
    <col min="8714" max="8714" width="10.140625" style="2" bestFit="1" customWidth="1"/>
    <col min="8715" max="8715" width="7.85546875" style="2" bestFit="1" customWidth="1"/>
    <col min="8716" max="8716" width="11.28515625" style="2" bestFit="1" customWidth="1"/>
    <col min="8717" max="8717" width="15" style="2" bestFit="1" customWidth="1"/>
    <col min="8718" max="8719" width="10.140625" style="2" bestFit="1" customWidth="1"/>
    <col min="8720" max="8720" width="10.140625" style="2" customWidth="1"/>
    <col min="8721" max="8963" width="11.42578125" style="2"/>
    <col min="8964" max="8964" width="8.7109375" style="2" customWidth="1"/>
    <col min="8965" max="8965" width="11.42578125" style="2"/>
    <col min="8966" max="8967" width="10.140625" style="2" bestFit="1" customWidth="1"/>
    <col min="8968" max="8968" width="11.28515625" style="2" bestFit="1" customWidth="1"/>
    <col min="8969" max="8969" width="12.42578125" style="2" bestFit="1" customWidth="1"/>
    <col min="8970" max="8970" width="10.140625" style="2" bestFit="1" customWidth="1"/>
    <col min="8971" max="8971" width="7.85546875" style="2" bestFit="1" customWidth="1"/>
    <col min="8972" max="8972" width="11.28515625" style="2" bestFit="1" customWidth="1"/>
    <col min="8973" max="8973" width="15" style="2" bestFit="1" customWidth="1"/>
    <col min="8974" max="8975" width="10.140625" style="2" bestFit="1" customWidth="1"/>
    <col min="8976" max="8976" width="10.140625" style="2" customWidth="1"/>
    <col min="8977" max="9219" width="11.42578125" style="2"/>
    <col min="9220" max="9220" width="8.7109375" style="2" customWidth="1"/>
    <col min="9221" max="9221" width="11.42578125" style="2"/>
    <col min="9222" max="9223" width="10.140625" style="2" bestFit="1" customWidth="1"/>
    <col min="9224" max="9224" width="11.28515625" style="2" bestFit="1" customWidth="1"/>
    <col min="9225" max="9225" width="12.42578125" style="2" bestFit="1" customWidth="1"/>
    <col min="9226" max="9226" width="10.140625" style="2" bestFit="1" customWidth="1"/>
    <col min="9227" max="9227" width="7.85546875" style="2" bestFit="1" customWidth="1"/>
    <col min="9228" max="9228" width="11.28515625" style="2" bestFit="1" customWidth="1"/>
    <col min="9229" max="9229" width="15" style="2" bestFit="1" customWidth="1"/>
    <col min="9230" max="9231" width="10.140625" style="2" bestFit="1" customWidth="1"/>
    <col min="9232" max="9232" width="10.140625" style="2" customWidth="1"/>
    <col min="9233" max="9475" width="11.42578125" style="2"/>
    <col min="9476" max="9476" width="8.7109375" style="2" customWidth="1"/>
    <col min="9477" max="9477" width="11.42578125" style="2"/>
    <col min="9478" max="9479" width="10.140625" style="2" bestFit="1" customWidth="1"/>
    <col min="9480" max="9480" width="11.28515625" style="2" bestFit="1" customWidth="1"/>
    <col min="9481" max="9481" width="12.42578125" style="2" bestFit="1" customWidth="1"/>
    <col min="9482" max="9482" width="10.140625" style="2" bestFit="1" customWidth="1"/>
    <col min="9483" max="9483" width="7.85546875" style="2" bestFit="1" customWidth="1"/>
    <col min="9484" max="9484" width="11.28515625" style="2" bestFit="1" customWidth="1"/>
    <col min="9485" max="9485" width="15" style="2" bestFit="1" customWidth="1"/>
    <col min="9486" max="9487" width="10.140625" style="2" bestFit="1" customWidth="1"/>
    <col min="9488" max="9488" width="10.140625" style="2" customWidth="1"/>
    <col min="9489" max="9731" width="11.42578125" style="2"/>
    <col min="9732" max="9732" width="8.7109375" style="2" customWidth="1"/>
    <col min="9733" max="9733" width="11.42578125" style="2"/>
    <col min="9734" max="9735" width="10.140625" style="2" bestFit="1" customWidth="1"/>
    <col min="9736" max="9736" width="11.28515625" style="2" bestFit="1" customWidth="1"/>
    <col min="9737" max="9737" width="12.42578125" style="2" bestFit="1" customWidth="1"/>
    <col min="9738" max="9738" width="10.140625" style="2" bestFit="1" customWidth="1"/>
    <col min="9739" max="9739" width="7.85546875" style="2" bestFit="1" customWidth="1"/>
    <col min="9740" max="9740" width="11.28515625" style="2" bestFit="1" customWidth="1"/>
    <col min="9741" max="9741" width="15" style="2" bestFit="1" customWidth="1"/>
    <col min="9742" max="9743" width="10.140625" style="2" bestFit="1" customWidth="1"/>
    <col min="9744" max="9744" width="10.140625" style="2" customWidth="1"/>
    <col min="9745" max="9987" width="11.42578125" style="2"/>
    <col min="9988" max="9988" width="8.7109375" style="2" customWidth="1"/>
    <col min="9989" max="9989" width="11.42578125" style="2"/>
    <col min="9990" max="9991" width="10.140625" style="2" bestFit="1" customWidth="1"/>
    <col min="9992" max="9992" width="11.28515625" style="2" bestFit="1" customWidth="1"/>
    <col min="9993" max="9993" width="12.42578125" style="2" bestFit="1" customWidth="1"/>
    <col min="9994" max="9994" width="10.140625" style="2" bestFit="1" customWidth="1"/>
    <col min="9995" max="9995" width="7.85546875" style="2" bestFit="1" customWidth="1"/>
    <col min="9996" max="9996" width="11.28515625" style="2" bestFit="1" customWidth="1"/>
    <col min="9997" max="9997" width="15" style="2" bestFit="1" customWidth="1"/>
    <col min="9998" max="9999" width="10.140625" style="2" bestFit="1" customWidth="1"/>
    <col min="10000" max="10000" width="10.140625" style="2" customWidth="1"/>
    <col min="10001" max="10243" width="11.42578125" style="2"/>
    <col min="10244" max="10244" width="8.7109375" style="2" customWidth="1"/>
    <col min="10245" max="10245" width="11.42578125" style="2"/>
    <col min="10246" max="10247" width="10.140625" style="2" bestFit="1" customWidth="1"/>
    <col min="10248" max="10248" width="11.28515625" style="2" bestFit="1" customWidth="1"/>
    <col min="10249" max="10249" width="12.42578125" style="2" bestFit="1" customWidth="1"/>
    <col min="10250" max="10250" width="10.140625" style="2" bestFit="1" customWidth="1"/>
    <col min="10251" max="10251" width="7.85546875" style="2" bestFit="1" customWidth="1"/>
    <col min="10252" max="10252" width="11.28515625" style="2" bestFit="1" customWidth="1"/>
    <col min="10253" max="10253" width="15" style="2" bestFit="1" customWidth="1"/>
    <col min="10254" max="10255" width="10.140625" style="2" bestFit="1" customWidth="1"/>
    <col min="10256" max="10256" width="10.140625" style="2" customWidth="1"/>
    <col min="10257" max="10499" width="11.42578125" style="2"/>
    <col min="10500" max="10500" width="8.7109375" style="2" customWidth="1"/>
    <col min="10501" max="10501" width="11.42578125" style="2"/>
    <col min="10502" max="10503" width="10.140625" style="2" bestFit="1" customWidth="1"/>
    <col min="10504" max="10504" width="11.28515625" style="2" bestFit="1" customWidth="1"/>
    <col min="10505" max="10505" width="12.42578125" style="2" bestFit="1" customWidth="1"/>
    <col min="10506" max="10506" width="10.140625" style="2" bestFit="1" customWidth="1"/>
    <col min="10507" max="10507" width="7.85546875" style="2" bestFit="1" customWidth="1"/>
    <col min="10508" max="10508" width="11.28515625" style="2" bestFit="1" customWidth="1"/>
    <col min="10509" max="10509" width="15" style="2" bestFit="1" customWidth="1"/>
    <col min="10510" max="10511" width="10.140625" style="2" bestFit="1" customWidth="1"/>
    <col min="10512" max="10512" width="10.140625" style="2" customWidth="1"/>
    <col min="10513" max="10755" width="11.42578125" style="2"/>
    <col min="10756" max="10756" width="8.7109375" style="2" customWidth="1"/>
    <col min="10757" max="10757" width="11.42578125" style="2"/>
    <col min="10758" max="10759" width="10.140625" style="2" bestFit="1" customWidth="1"/>
    <col min="10760" max="10760" width="11.28515625" style="2" bestFit="1" customWidth="1"/>
    <col min="10761" max="10761" width="12.42578125" style="2" bestFit="1" customWidth="1"/>
    <col min="10762" max="10762" width="10.140625" style="2" bestFit="1" customWidth="1"/>
    <col min="10763" max="10763" width="7.85546875" style="2" bestFit="1" customWidth="1"/>
    <col min="10764" max="10764" width="11.28515625" style="2" bestFit="1" customWidth="1"/>
    <col min="10765" max="10765" width="15" style="2" bestFit="1" customWidth="1"/>
    <col min="10766" max="10767" width="10.140625" style="2" bestFit="1" customWidth="1"/>
    <col min="10768" max="10768" width="10.140625" style="2" customWidth="1"/>
    <col min="10769" max="11011" width="11.42578125" style="2"/>
    <col min="11012" max="11012" width="8.7109375" style="2" customWidth="1"/>
    <col min="11013" max="11013" width="11.42578125" style="2"/>
    <col min="11014" max="11015" width="10.140625" style="2" bestFit="1" customWidth="1"/>
    <col min="11016" max="11016" width="11.28515625" style="2" bestFit="1" customWidth="1"/>
    <col min="11017" max="11017" width="12.42578125" style="2" bestFit="1" customWidth="1"/>
    <col min="11018" max="11018" width="10.140625" style="2" bestFit="1" customWidth="1"/>
    <col min="11019" max="11019" width="7.85546875" style="2" bestFit="1" customWidth="1"/>
    <col min="11020" max="11020" width="11.28515625" style="2" bestFit="1" customWidth="1"/>
    <col min="11021" max="11021" width="15" style="2" bestFit="1" customWidth="1"/>
    <col min="11022" max="11023" width="10.140625" style="2" bestFit="1" customWidth="1"/>
    <col min="11024" max="11024" width="10.140625" style="2" customWidth="1"/>
    <col min="11025" max="11267" width="11.42578125" style="2"/>
    <col min="11268" max="11268" width="8.7109375" style="2" customWidth="1"/>
    <col min="11269" max="11269" width="11.42578125" style="2"/>
    <col min="11270" max="11271" width="10.140625" style="2" bestFit="1" customWidth="1"/>
    <col min="11272" max="11272" width="11.28515625" style="2" bestFit="1" customWidth="1"/>
    <col min="11273" max="11273" width="12.42578125" style="2" bestFit="1" customWidth="1"/>
    <col min="11274" max="11274" width="10.140625" style="2" bestFit="1" customWidth="1"/>
    <col min="11275" max="11275" width="7.85546875" style="2" bestFit="1" customWidth="1"/>
    <col min="11276" max="11276" width="11.28515625" style="2" bestFit="1" customWidth="1"/>
    <col min="11277" max="11277" width="15" style="2" bestFit="1" customWidth="1"/>
    <col min="11278" max="11279" width="10.140625" style="2" bestFit="1" customWidth="1"/>
    <col min="11280" max="11280" width="10.140625" style="2" customWidth="1"/>
    <col min="11281" max="11523" width="11.42578125" style="2"/>
    <col min="11524" max="11524" width="8.7109375" style="2" customWidth="1"/>
    <col min="11525" max="11525" width="11.42578125" style="2"/>
    <col min="11526" max="11527" width="10.140625" style="2" bestFit="1" customWidth="1"/>
    <col min="11528" max="11528" width="11.28515625" style="2" bestFit="1" customWidth="1"/>
    <col min="11529" max="11529" width="12.42578125" style="2" bestFit="1" customWidth="1"/>
    <col min="11530" max="11530" width="10.140625" style="2" bestFit="1" customWidth="1"/>
    <col min="11531" max="11531" width="7.85546875" style="2" bestFit="1" customWidth="1"/>
    <col min="11532" max="11532" width="11.28515625" style="2" bestFit="1" customWidth="1"/>
    <col min="11533" max="11533" width="15" style="2" bestFit="1" customWidth="1"/>
    <col min="11534" max="11535" width="10.140625" style="2" bestFit="1" customWidth="1"/>
    <col min="11536" max="11536" width="10.140625" style="2" customWidth="1"/>
    <col min="11537" max="11779" width="11.42578125" style="2"/>
    <col min="11780" max="11780" width="8.7109375" style="2" customWidth="1"/>
    <col min="11781" max="11781" width="11.42578125" style="2"/>
    <col min="11782" max="11783" width="10.140625" style="2" bestFit="1" customWidth="1"/>
    <col min="11784" max="11784" width="11.28515625" style="2" bestFit="1" customWidth="1"/>
    <col min="11785" max="11785" width="12.42578125" style="2" bestFit="1" customWidth="1"/>
    <col min="11786" max="11786" width="10.140625" style="2" bestFit="1" customWidth="1"/>
    <col min="11787" max="11787" width="7.85546875" style="2" bestFit="1" customWidth="1"/>
    <col min="11788" max="11788" width="11.28515625" style="2" bestFit="1" customWidth="1"/>
    <col min="11789" max="11789" width="15" style="2" bestFit="1" customWidth="1"/>
    <col min="11790" max="11791" width="10.140625" style="2" bestFit="1" customWidth="1"/>
    <col min="11792" max="11792" width="10.140625" style="2" customWidth="1"/>
    <col min="11793" max="12035" width="11.42578125" style="2"/>
    <col min="12036" max="12036" width="8.7109375" style="2" customWidth="1"/>
    <col min="12037" max="12037" width="11.42578125" style="2"/>
    <col min="12038" max="12039" width="10.140625" style="2" bestFit="1" customWidth="1"/>
    <col min="12040" max="12040" width="11.28515625" style="2" bestFit="1" customWidth="1"/>
    <col min="12041" max="12041" width="12.42578125" style="2" bestFit="1" customWidth="1"/>
    <col min="12042" max="12042" width="10.140625" style="2" bestFit="1" customWidth="1"/>
    <col min="12043" max="12043" width="7.85546875" style="2" bestFit="1" customWidth="1"/>
    <col min="12044" max="12044" width="11.28515625" style="2" bestFit="1" customWidth="1"/>
    <col min="12045" max="12045" width="15" style="2" bestFit="1" customWidth="1"/>
    <col min="12046" max="12047" width="10.140625" style="2" bestFit="1" customWidth="1"/>
    <col min="12048" max="12048" width="10.140625" style="2" customWidth="1"/>
    <col min="12049" max="12291" width="11.42578125" style="2"/>
    <col min="12292" max="12292" width="8.7109375" style="2" customWidth="1"/>
    <col min="12293" max="12293" width="11.42578125" style="2"/>
    <col min="12294" max="12295" width="10.140625" style="2" bestFit="1" customWidth="1"/>
    <col min="12296" max="12296" width="11.28515625" style="2" bestFit="1" customWidth="1"/>
    <col min="12297" max="12297" width="12.42578125" style="2" bestFit="1" customWidth="1"/>
    <col min="12298" max="12298" width="10.140625" style="2" bestFit="1" customWidth="1"/>
    <col min="12299" max="12299" width="7.85546875" style="2" bestFit="1" customWidth="1"/>
    <col min="12300" max="12300" width="11.28515625" style="2" bestFit="1" customWidth="1"/>
    <col min="12301" max="12301" width="15" style="2" bestFit="1" customWidth="1"/>
    <col min="12302" max="12303" width="10.140625" style="2" bestFit="1" customWidth="1"/>
    <col min="12304" max="12304" width="10.140625" style="2" customWidth="1"/>
    <col min="12305" max="12547" width="11.42578125" style="2"/>
    <col min="12548" max="12548" width="8.7109375" style="2" customWidth="1"/>
    <col min="12549" max="12549" width="11.42578125" style="2"/>
    <col min="12550" max="12551" width="10.140625" style="2" bestFit="1" customWidth="1"/>
    <col min="12552" max="12552" width="11.28515625" style="2" bestFit="1" customWidth="1"/>
    <col min="12553" max="12553" width="12.42578125" style="2" bestFit="1" customWidth="1"/>
    <col min="12554" max="12554" width="10.140625" style="2" bestFit="1" customWidth="1"/>
    <col min="12555" max="12555" width="7.85546875" style="2" bestFit="1" customWidth="1"/>
    <col min="12556" max="12556" width="11.28515625" style="2" bestFit="1" customWidth="1"/>
    <col min="12557" max="12557" width="15" style="2" bestFit="1" customWidth="1"/>
    <col min="12558" max="12559" width="10.140625" style="2" bestFit="1" customWidth="1"/>
    <col min="12560" max="12560" width="10.140625" style="2" customWidth="1"/>
    <col min="12561" max="12803" width="11.42578125" style="2"/>
    <col min="12804" max="12804" width="8.7109375" style="2" customWidth="1"/>
    <col min="12805" max="12805" width="11.42578125" style="2"/>
    <col min="12806" max="12807" width="10.140625" style="2" bestFit="1" customWidth="1"/>
    <col min="12808" max="12808" width="11.28515625" style="2" bestFit="1" customWidth="1"/>
    <col min="12809" max="12809" width="12.42578125" style="2" bestFit="1" customWidth="1"/>
    <col min="12810" max="12810" width="10.140625" style="2" bestFit="1" customWidth="1"/>
    <col min="12811" max="12811" width="7.85546875" style="2" bestFit="1" customWidth="1"/>
    <col min="12812" max="12812" width="11.28515625" style="2" bestFit="1" customWidth="1"/>
    <col min="12813" max="12813" width="15" style="2" bestFit="1" customWidth="1"/>
    <col min="12814" max="12815" width="10.140625" style="2" bestFit="1" customWidth="1"/>
    <col min="12816" max="12816" width="10.140625" style="2" customWidth="1"/>
    <col min="12817" max="13059" width="11.42578125" style="2"/>
    <col min="13060" max="13060" width="8.7109375" style="2" customWidth="1"/>
    <col min="13061" max="13061" width="11.42578125" style="2"/>
    <col min="13062" max="13063" width="10.140625" style="2" bestFit="1" customWidth="1"/>
    <col min="13064" max="13064" width="11.28515625" style="2" bestFit="1" customWidth="1"/>
    <col min="13065" max="13065" width="12.42578125" style="2" bestFit="1" customWidth="1"/>
    <col min="13066" max="13066" width="10.140625" style="2" bestFit="1" customWidth="1"/>
    <col min="13067" max="13067" width="7.85546875" style="2" bestFit="1" customWidth="1"/>
    <col min="13068" max="13068" width="11.28515625" style="2" bestFit="1" customWidth="1"/>
    <col min="13069" max="13069" width="15" style="2" bestFit="1" customWidth="1"/>
    <col min="13070" max="13071" width="10.140625" style="2" bestFit="1" customWidth="1"/>
    <col min="13072" max="13072" width="10.140625" style="2" customWidth="1"/>
    <col min="13073" max="13315" width="11.42578125" style="2"/>
    <col min="13316" max="13316" width="8.7109375" style="2" customWidth="1"/>
    <col min="13317" max="13317" width="11.42578125" style="2"/>
    <col min="13318" max="13319" width="10.140625" style="2" bestFit="1" customWidth="1"/>
    <col min="13320" max="13320" width="11.28515625" style="2" bestFit="1" customWidth="1"/>
    <col min="13321" max="13321" width="12.42578125" style="2" bestFit="1" customWidth="1"/>
    <col min="13322" max="13322" width="10.140625" style="2" bestFit="1" customWidth="1"/>
    <col min="13323" max="13323" width="7.85546875" style="2" bestFit="1" customWidth="1"/>
    <col min="13324" max="13324" width="11.28515625" style="2" bestFit="1" customWidth="1"/>
    <col min="13325" max="13325" width="15" style="2" bestFit="1" customWidth="1"/>
    <col min="13326" max="13327" width="10.140625" style="2" bestFit="1" customWidth="1"/>
    <col min="13328" max="13328" width="10.140625" style="2" customWidth="1"/>
    <col min="13329" max="13571" width="11.42578125" style="2"/>
    <col min="13572" max="13572" width="8.7109375" style="2" customWidth="1"/>
    <col min="13573" max="13573" width="11.42578125" style="2"/>
    <col min="13574" max="13575" width="10.140625" style="2" bestFit="1" customWidth="1"/>
    <col min="13576" max="13576" width="11.28515625" style="2" bestFit="1" customWidth="1"/>
    <col min="13577" max="13577" width="12.42578125" style="2" bestFit="1" customWidth="1"/>
    <col min="13578" max="13578" width="10.140625" style="2" bestFit="1" customWidth="1"/>
    <col min="13579" max="13579" width="7.85546875" style="2" bestFit="1" customWidth="1"/>
    <col min="13580" max="13580" width="11.28515625" style="2" bestFit="1" customWidth="1"/>
    <col min="13581" max="13581" width="15" style="2" bestFit="1" customWidth="1"/>
    <col min="13582" max="13583" width="10.140625" style="2" bestFit="1" customWidth="1"/>
    <col min="13584" max="13584" width="10.140625" style="2" customWidth="1"/>
    <col min="13585" max="13827" width="11.42578125" style="2"/>
    <col min="13828" max="13828" width="8.7109375" style="2" customWidth="1"/>
    <col min="13829" max="13829" width="11.42578125" style="2"/>
    <col min="13830" max="13831" width="10.140625" style="2" bestFit="1" customWidth="1"/>
    <col min="13832" max="13832" width="11.28515625" style="2" bestFit="1" customWidth="1"/>
    <col min="13833" max="13833" width="12.42578125" style="2" bestFit="1" customWidth="1"/>
    <col min="13834" max="13834" width="10.140625" style="2" bestFit="1" customWidth="1"/>
    <col min="13835" max="13835" width="7.85546875" style="2" bestFit="1" customWidth="1"/>
    <col min="13836" max="13836" width="11.28515625" style="2" bestFit="1" customWidth="1"/>
    <col min="13837" max="13837" width="15" style="2" bestFit="1" customWidth="1"/>
    <col min="13838" max="13839" width="10.140625" style="2" bestFit="1" customWidth="1"/>
    <col min="13840" max="13840" width="10.140625" style="2" customWidth="1"/>
    <col min="13841" max="14083" width="11.42578125" style="2"/>
    <col min="14084" max="14084" width="8.7109375" style="2" customWidth="1"/>
    <col min="14085" max="14085" width="11.42578125" style="2"/>
    <col min="14086" max="14087" width="10.140625" style="2" bestFit="1" customWidth="1"/>
    <col min="14088" max="14088" width="11.28515625" style="2" bestFit="1" customWidth="1"/>
    <col min="14089" max="14089" width="12.42578125" style="2" bestFit="1" customWidth="1"/>
    <col min="14090" max="14090" width="10.140625" style="2" bestFit="1" customWidth="1"/>
    <col min="14091" max="14091" width="7.85546875" style="2" bestFit="1" customWidth="1"/>
    <col min="14092" max="14092" width="11.28515625" style="2" bestFit="1" customWidth="1"/>
    <col min="14093" max="14093" width="15" style="2" bestFit="1" customWidth="1"/>
    <col min="14094" max="14095" width="10.140625" style="2" bestFit="1" customWidth="1"/>
    <col min="14096" max="14096" width="10.140625" style="2" customWidth="1"/>
    <col min="14097" max="14339" width="11.42578125" style="2"/>
    <col min="14340" max="14340" width="8.7109375" style="2" customWidth="1"/>
    <col min="14341" max="14341" width="11.42578125" style="2"/>
    <col min="14342" max="14343" width="10.140625" style="2" bestFit="1" customWidth="1"/>
    <col min="14344" max="14344" width="11.28515625" style="2" bestFit="1" customWidth="1"/>
    <col min="14345" max="14345" width="12.42578125" style="2" bestFit="1" customWidth="1"/>
    <col min="14346" max="14346" width="10.140625" style="2" bestFit="1" customWidth="1"/>
    <col min="14347" max="14347" width="7.85546875" style="2" bestFit="1" customWidth="1"/>
    <col min="14348" max="14348" width="11.28515625" style="2" bestFit="1" customWidth="1"/>
    <col min="14349" max="14349" width="15" style="2" bestFit="1" customWidth="1"/>
    <col min="14350" max="14351" width="10.140625" style="2" bestFit="1" customWidth="1"/>
    <col min="14352" max="14352" width="10.140625" style="2" customWidth="1"/>
    <col min="14353" max="14595" width="11.42578125" style="2"/>
    <col min="14596" max="14596" width="8.7109375" style="2" customWidth="1"/>
    <col min="14597" max="14597" width="11.42578125" style="2"/>
    <col min="14598" max="14599" width="10.140625" style="2" bestFit="1" customWidth="1"/>
    <col min="14600" max="14600" width="11.28515625" style="2" bestFit="1" customWidth="1"/>
    <col min="14601" max="14601" width="12.42578125" style="2" bestFit="1" customWidth="1"/>
    <col min="14602" max="14602" width="10.140625" style="2" bestFit="1" customWidth="1"/>
    <col min="14603" max="14603" width="7.85546875" style="2" bestFit="1" customWidth="1"/>
    <col min="14604" max="14604" width="11.28515625" style="2" bestFit="1" customWidth="1"/>
    <col min="14605" max="14605" width="15" style="2" bestFit="1" customWidth="1"/>
    <col min="14606" max="14607" width="10.140625" style="2" bestFit="1" customWidth="1"/>
    <col min="14608" max="14608" width="10.140625" style="2" customWidth="1"/>
    <col min="14609" max="14851" width="11.42578125" style="2"/>
    <col min="14852" max="14852" width="8.7109375" style="2" customWidth="1"/>
    <col min="14853" max="14853" width="11.42578125" style="2"/>
    <col min="14854" max="14855" width="10.140625" style="2" bestFit="1" customWidth="1"/>
    <col min="14856" max="14856" width="11.28515625" style="2" bestFit="1" customWidth="1"/>
    <col min="14857" max="14857" width="12.42578125" style="2" bestFit="1" customWidth="1"/>
    <col min="14858" max="14858" width="10.140625" style="2" bestFit="1" customWidth="1"/>
    <col min="14859" max="14859" width="7.85546875" style="2" bestFit="1" customWidth="1"/>
    <col min="14860" max="14860" width="11.28515625" style="2" bestFit="1" customWidth="1"/>
    <col min="14861" max="14861" width="15" style="2" bestFit="1" customWidth="1"/>
    <col min="14862" max="14863" width="10.140625" style="2" bestFit="1" customWidth="1"/>
    <col min="14864" max="14864" width="10.140625" style="2" customWidth="1"/>
    <col min="14865" max="15107" width="11.42578125" style="2"/>
    <col min="15108" max="15108" width="8.7109375" style="2" customWidth="1"/>
    <col min="15109" max="15109" width="11.42578125" style="2"/>
    <col min="15110" max="15111" width="10.140625" style="2" bestFit="1" customWidth="1"/>
    <col min="15112" max="15112" width="11.28515625" style="2" bestFit="1" customWidth="1"/>
    <col min="15113" max="15113" width="12.42578125" style="2" bestFit="1" customWidth="1"/>
    <col min="15114" max="15114" width="10.140625" style="2" bestFit="1" customWidth="1"/>
    <col min="15115" max="15115" width="7.85546875" style="2" bestFit="1" customWidth="1"/>
    <col min="15116" max="15116" width="11.28515625" style="2" bestFit="1" customWidth="1"/>
    <col min="15117" max="15117" width="15" style="2" bestFit="1" customWidth="1"/>
    <col min="15118" max="15119" width="10.140625" style="2" bestFit="1" customWidth="1"/>
    <col min="15120" max="15120" width="10.140625" style="2" customWidth="1"/>
    <col min="15121" max="15363" width="11.42578125" style="2"/>
    <col min="15364" max="15364" width="8.7109375" style="2" customWidth="1"/>
    <col min="15365" max="15365" width="11.42578125" style="2"/>
    <col min="15366" max="15367" width="10.140625" style="2" bestFit="1" customWidth="1"/>
    <col min="15368" max="15368" width="11.28515625" style="2" bestFit="1" customWidth="1"/>
    <col min="15369" max="15369" width="12.42578125" style="2" bestFit="1" customWidth="1"/>
    <col min="15370" max="15370" width="10.140625" style="2" bestFit="1" customWidth="1"/>
    <col min="15371" max="15371" width="7.85546875" style="2" bestFit="1" customWidth="1"/>
    <col min="15372" max="15372" width="11.28515625" style="2" bestFit="1" customWidth="1"/>
    <col min="15373" max="15373" width="15" style="2" bestFit="1" customWidth="1"/>
    <col min="15374" max="15375" width="10.140625" style="2" bestFit="1" customWidth="1"/>
    <col min="15376" max="15376" width="10.140625" style="2" customWidth="1"/>
    <col min="15377" max="15619" width="11.42578125" style="2"/>
    <col min="15620" max="15620" width="8.7109375" style="2" customWidth="1"/>
    <col min="15621" max="15621" width="11.42578125" style="2"/>
    <col min="15622" max="15623" width="10.140625" style="2" bestFit="1" customWidth="1"/>
    <col min="15624" max="15624" width="11.28515625" style="2" bestFit="1" customWidth="1"/>
    <col min="15625" max="15625" width="12.42578125" style="2" bestFit="1" customWidth="1"/>
    <col min="15626" max="15626" width="10.140625" style="2" bestFit="1" customWidth="1"/>
    <col min="15627" max="15627" width="7.85546875" style="2" bestFit="1" customWidth="1"/>
    <col min="15628" max="15628" width="11.28515625" style="2" bestFit="1" customWidth="1"/>
    <col min="15629" max="15629" width="15" style="2" bestFit="1" customWidth="1"/>
    <col min="15630" max="15631" width="10.140625" style="2" bestFit="1" customWidth="1"/>
    <col min="15632" max="15632" width="10.140625" style="2" customWidth="1"/>
    <col min="15633" max="15875" width="11.42578125" style="2"/>
    <col min="15876" max="15876" width="8.7109375" style="2" customWidth="1"/>
    <col min="15877" max="15877" width="11.42578125" style="2"/>
    <col min="15878" max="15879" width="10.140625" style="2" bestFit="1" customWidth="1"/>
    <col min="15880" max="15880" width="11.28515625" style="2" bestFit="1" customWidth="1"/>
    <col min="15881" max="15881" width="12.42578125" style="2" bestFit="1" customWidth="1"/>
    <col min="15882" max="15882" width="10.140625" style="2" bestFit="1" customWidth="1"/>
    <col min="15883" max="15883" width="7.85546875" style="2" bestFit="1" customWidth="1"/>
    <col min="15884" max="15884" width="11.28515625" style="2" bestFit="1" customWidth="1"/>
    <col min="15885" max="15885" width="15" style="2" bestFit="1" customWidth="1"/>
    <col min="15886" max="15887" width="10.140625" style="2" bestFit="1" customWidth="1"/>
    <col min="15888" max="15888" width="10.140625" style="2" customWidth="1"/>
    <col min="15889" max="16131" width="11.42578125" style="2"/>
    <col min="16132" max="16132" width="8.7109375" style="2" customWidth="1"/>
    <col min="16133" max="16133" width="11.42578125" style="2"/>
    <col min="16134" max="16135" width="10.140625" style="2" bestFit="1" customWidth="1"/>
    <col min="16136" max="16136" width="11.28515625" style="2" bestFit="1" customWidth="1"/>
    <col min="16137" max="16137" width="12.42578125" style="2" bestFit="1" customWidth="1"/>
    <col min="16138" max="16138" width="10.140625" style="2" bestFit="1" customWidth="1"/>
    <col min="16139" max="16139" width="7.85546875" style="2" bestFit="1" customWidth="1"/>
    <col min="16140" max="16140" width="11.28515625" style="2" bestFit="1" customWidth="1"/>
    <col min="16141" max="16141" width="15" style="2" bestFit="1" customWidth="1"/>
    <col min="16142" max="16143" width="10.140625" style="2" bestFit="1" customWidth="1"/>
    <col min="16144" max="16144" width="10.140625" style="2" customWidth="1"/>
    <col min="16145" max="16384" width="11.42578125" style="2"/>
  </cols>
  <sheetData>
    <row r="1" spans="1:16" ht="16.5" x14ac:dyDescent="0.3">
      <c r="A1" s="67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x14ac:dyDescent="0.25">
      <c r="A2" s="3"/>
      <c r="B2" s="4"/>
      <c r="C2" s="4"/>
      <c r="D2" s="5"/>
      <c r="E2" s="5"/>
      <c r="F2" s="6"/>
      <c r="G2" s="6"/>
      <c r="H2" s="5"/>
      <c r="I2" s="7"/>
      <c r="J2" s="5"/>
      <c r="K2" s="5"/>
      <c r="L2" s="3"/>
      <c r="M2" s="3"/>
      <c r="N2" s="3"/>
      <c r="O2" s="3"/>
      <c r="P2" s="8"/>
    </row>
    <row r="3" spans="1:16" ht="15.75" customHeight="1" x14ac:dyDescent="0.25">
      <c r="A3" s="9"/>
      <c r="B3" s="4"/>
      <c r="C3" s="4"/>
      <c r="D3" s="5"/>
      <c r="E3" s="5"/>
      <c r="F3" s="6"/>
      <c r="G3" s="6"/>
      <c r="H3" s="5"/>
      <c r="I3" s="7"/>
      <c r="J3" s="5"/>
      <c r="K3" s="5"/>
      <c r="L3" s="3"/>
      <c r="M3" s="3"/>
      <c r="N3" s="3"/>
      <c r="O3" s="3"/>
    </row>
    <row r="4" spans="1:16" ht="24" x14ac:dyDescent="0.4">
      <c r="A4" s="68" t="s">
        <v>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24" x14ac:dyDescent="0.4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15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M6" s="1"/>
    </row>
    <row r="7" spans="1:16" ht="15.75" customHeight="1" thickBo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"/>
      <c r="N7" s="12"/>
    </row>
    <row r="8" spans="1:16" ht="14.25" thickTop="1" x14ac:dyDescent="0.25">
      <c r="A8" s="13"/>
      <c r="B8" s="14"/>
      <c r="C8" s="14"/>
      <c r="D8" s="15"/>
      <c r="E8" s="13" t="s">
        <v>14</v>
      </c>
      <c r="F8" s="16"/>
      <c r="G8" s="17" t="s">
        <v>7</v>
      </c>
      <c r="H8" s="18" t="s">
        <v>7</v>
      </c>
      <c r="I8" s="19" t="s">
        <v>15</v>
      </c>
      <c r="J8" s="20" t="s">
        <v>9</v>
      </c>
      <c r="K8" s="69" t="s">
        <v>16</v>
      </c>
      <c r="L8" s="70"/>
      <c r="M8" s="20" t="s">
        <v>9</v>
      </c>
      <c r="N8" s="20"/>
      <c r="O8" s="21"/>
      <c r="P8" s="21"/>
    </row>
    <row r="9" spans="1:16" x14ac:dyDescent="0.25">
      <c r="A9" s="71" t="s">
        <v>8</v>
      </c>
      <c r="B9" s="66"/>
      <c r="C9" s="66"/>
      <c r="D9" s="72"/>
      <c r="E9" s="22" t="s">
        <v>17</v>
      </c>
      <c r="F9" s="24" t="s">
        <v>0</v>
      </c>
      <c r="G9" s="25" t="s">
        <v>0</v>
      </c>
      <c r="H9" s="26" t="s">
        <v>0</v>
      </c>
      <c r="I9" s="27" t="s">
        <v>18</v>
      </c>
      <c r="J9" s="28" t="s">
        <v>2</v>
      </c>
      <c r="K9" s="29" t="s">
        <v>10</v>
      </c>
      <c r="L9" s="26" t="s">
        <v>11</v>
      </c>
      <c r="M9" s="28" t="s">
        <v>1</v>
      </c>
      <c r="N9" s="28" t="s">
        <v>3</v>
      </c>
      <c r="O9" s="28" t="s">
        <v>19</v>
      </c>
      <c r="P9" s="28" t="s">
        <v>20</v>
      </c>
    </row>
    <row r="10" spans="1:16" ht="14.25" thickBot="1" x14ac:dyDescent="0.3">
      <c r="A10" s="30"/>
      <c r="B10" s="31"/>
      <c r="C10" s="31"/>
      <c r="D10" s="32"/>
      <c r="E10" s="33"/>
      <c r="F10" s="34" t="s">
        <v>6</v>
      </c>
      <c r="G10" s="35" t="s">
        <v>10</v>
      </c>
      <c r="H10" s="36" t="s">
        <v>11</v>
      </c>
      <c r="I10" s="37"/>
      <c r="J10" s="38"/>
      <c r="K10" s="39"/>
      <c r="L10" s="36"/>
      <c r="M10" s="40" t="s">
        <v>21</v>
      </c>
      <c r="N10" s="38"/>
      <c r="O10" s="41"/>
      <c r="P10" s="41"/>
    </row>
    <row r="11" spans="1:16" ht="14.25" thickTop="1" x14ac:dyDescent="0.25">
      <c r="A11" s="42"/>
      <c r="B11" s="14"/>
      <c r="C11" s="14"/>
      <c r="D11" s="14"/>
      <c r="E11" s="14"/>
      <c r="F11" s="16"/>
      <c r="G11" s="17"/>
      <c r="H11" s="18"/>
      <c r="I11" s="19"/>
      <c r="J11" s="20"/>
      <c r="K11" s="43"/>
      <c r="L11" s="18"/>
      <c r="M11" s="20"/>
      <c r="N11" s="20"/>
      <c r="O11" s="21"/>
      <c r="P11" s="21"/>
    </row>
    <row r="12" spans="1:16" x14ac:dyDescent="0.25">
      <c r="A12" s="44" t="s">
        <v>22</v>
      </c>
      <c r="B12" s="23"/>
      <c r="C12" s="23"/>
      <c r="D12" s="23"/>
      <c r="E12" s="23" t="s">
        <v>12</v>
      </c>
      <c r="F12" s="24">
        <v>1555.2</v>
      </c>
      <c r="G12" s="25">
        <f>F12</f>
        <v>1555.2</v>
      </c>
      <c r="H12" s="26">
        <f>F12</f>
        <v>1555.2</v>
      </c>
      <c r="I12" s="27">
        <v>325.3</v>
      </c>
      <c r="J12" s="28">
        <f>F12+I12</f>
        <v>1880.5</v>
      </c>
      <c r="K12" s="29">
        <v>179.22</v>
      </c>
      <c r="L12" s="26">
        <f>K12</f>
        <v>179.22</v>
      </c>
      <c r="M12" s="28">
        <f>J12*12+G12+H12+K12+L12</f>
        <v>26034.840000000004</v>
      </c>
      <c r="N12" s="28">
        <v>49.83</v>
      </c>
      <c r="O12" s="45">
        <v>100.63</v>
      </c>
      <c r="P12" s="45">
        <v>0</v>
      </c>
    </row>
    <row r="13" spans="1:16" x14ac:dyDescent="0.25">
      <c r="A13" s="44"/>
      <c r="B13" s="23"/>
      <c r="C13" s="23"/>
      <c r="D13" s="23"/>
      <c r="E13" s="23"/>
      <c r="F13" s="24"/>
      <c r="G13" s="25"/>
      <c r="H13" s="26"/>
      <c r="I13" s="27"/>
      <c r="J13" s="28"/>
      <c r="K13" s="29"/>
      <c r="L13" s="26"/>
      <c r="M13" s="28"/>
      <c r="N13" s="28"/>
      <c r="O13" s="45"/>
      <c r="P13" s="45"/>
    </row>
    <row r="14" spans="1:16" x14ac:dyDescent="0.25">
      <c r="A14" s="44" t="s">
        <v>23</v>
      </c>
      <c r="B14" s="23"/>
      <c r="C14" s="23"/>
      <c r="D14" s="23"/>
      <c r="E14" s="23" t="s">
        <v>12</v>
      </c>
      <c r="F14" s="24">
        <v>1813.01</v>
      </c>
      <c r="G14" s="25">
        <f>F14</f>
        <v>1813.01</v>
      </c>
      <c r="H14" s="26">
        <f>F14</f>
        <v>1813.01</v>
      </c>
      <c r="I14" s="27">
        <v>325.3</v>
      </c>
      <c r="J14" s="28">
        <f>F14+I14</f>
        <v>2138.31</v>
      </c>
      <c r="K14" s="29">
        <v>208.96</v>
      </c>
      <c r="L14" s="26">
        <f>K14</f>
        <v>208.96</v>
      </c>
      <c r="M14" s="28">
        <f>J14*12+G14+H14+K14+L14</f>
        <v>29703.659999999996</v>
      </c>
      <c r="N14" s="28">
        <v>49.83</v>
      </c>
      <c r="O14" s="45">
        <v>118.87</v>
      </c>
      <c r="P14" s="45">
        <v>0</v>
      </c>
    </row>
    <row r="15" spans="1:16" x14ac:dyDescent="0.25">
      <c r="A15" s="44"/>
      <c r="B15" s="23"/>
      <c r="C15" s="23"/>
      <c r="D15" s="23"/>
      <c r="E15" s="23"/>
      <c r="F15" s="24"/>
      <c r="G15" s="25"/>
      <c r="H15" s="26"/>
      <c r="I15" s="27"/>
      <c r="J15" s="28"/>
      <c r="K15" s="29"/>
      <c r="L15" s="26"/>
      <c r="M15" s="28"/>
      <c r="N15" s="28"/>
      <c r="O15" s="45"/>
      <c r="P15" s="45"/>
    </row>
    <row r="16" spans="1:16" x14ac:dyDescent="0.25">
      <c r="A16" s="44" t="s">
        <v>24</v>
      </c>
      <c r="B16" s="23"/>
      <c r="C16" s="23"/>
      <c r="D16" s="23"/>
      <c r="E16" s="23" t="s">
        <v>12</v>
      </c>
      <c r="F16" s="24">
        <v>1802.66</v>
      </c>
      <c r="G16" s="25">
        <f>F16</f>
        <v>1802.66</v>
      </c>
      <c r="H16" s="26">
        <f>F16</f>
        <v>1802.66</v>
      </c>
      <c r="I16" s="27">
        <v>325.3</v>
      </c>
      <c r="J16" s="28">
        <f>F16+I16</f>
        <v>2127.96</v>
      </c>
      <c r="K16" s="29">
        <v>207.51</v>
      </c>
      <c r="L16" s="26">
        <f>K16</f>
        <v>207.51</v>
      </c>
      <c r="M16" s="28">
        <f>J16*12+G16+H16+K16+L16</f>
        <v>29555.859999999997</v>
      </c>
      <c r="N16" s="28">
        <v>49.83</v>
      </c>
      <c r="O16" s="45">
        <v>118.87</v>
      </c>
      <c r="P16" s="45">
        <f>O16</f>
        <v>118.87</v>
      </c>
    </row>
    <row r="17" spans="1:16" x14ac:dyDescent="0.25">
      <c r="A17" s="44"/>
      <c r="B17" s="23"/>
      <c r="C17" s="23"/>
      <c r="D17" s="23"/>
      <c r="E17" s="23"/>
      <c r="F17" s="24"/>
      <c r="G17" s="25"/>
      <c r="H17" s="26"/>
      <c r="I17" s="27"/>
      <c r="J17" s="28"/>
      <c r="K17" s="29"/>
      <c r="L17" s="26"/>
      <c r="M17" s="28"/>
      <c r="N17" s="28"/>
      <c r="O17" s="45"/>
      <c r="P17" s="45"/>
    </row>
    <row r="18" spans="1:16" x14ac:dyDescent="0.25">
      <c r="A18" s="44" t="s">
        <v>25</v>
      </c>
      <c r="B18" s="23"/>
      <c r="C18" s="23"/>
      <c r="D18" s="23"/>
      <c r="E18" s="23" t="s">
        <v>12</v>
      </c>
      <c r="F18" s="24">
        <v>2161.1999999999998</v>
      </c>
      <c r="G18" s="25">
        <f>F18</f>
        <v>2161.1999999999998</v>
      </c>
      <c r="H18" s="46">
        <f>F18</f>
        <v>2161.1999999999998</v>
      </c>
      <c r="I18" s="27">
        <v>325.3</v>
      </c>
      <c r="J18" s="28">
        <f>F18+I18</f>
        <v>2486.5</v>
      </c>
      <c r="K18" s="29">
        <v>248.77</v>
      </c>
      <c r="L18" s="26">
        <f>K18</f>
        <v>248.77</v>
      </c>
      <c r="M18" s="28">
        <f>J18*12+G18+H18+K18+L18</f>
        <v>34657.939999999995</v>
      </c>
      <c r="N18" s="28">
        <v>49.83</v>
      </c>
      <c r="O18" s="45">
        <v>140.47</v>
      </c>
      <c r="P18" s="45">
        <f>O18</f>
        <v>140.47</v>
      </c>
    </row>
    <row r="19" spans="1:16" x14ac:dyDescent="0.25">
      <c r="A19" s="47" t="s">
        <v>26</v>
      </c>
      <c r="B19" s="23"/>
      <c r="C19" s="23"/>
      <c r="D19" s="23"/>
      <c r="E19" s="23"/>
      <c r="F19" s="24"/>
      <c r="G19" s="25"/>
      <c r="H19" s="26"/>
      <c r="I19" s="27"/>
      <c r="J19" s="28"/>
      <c r="K19" s="29"/>
      <c r="L19" s="26"/>
      <c r="M19" s="28"/>
      <c r="N19" s="28"/>
      <c r="O19" s="45"/>
      <c r="P19" s="45"/>
    </row>
    <row r="20" spans="1:16" x14ac:dyDescent="0.25">
      <c r="A20" s="44"/>
      <c r="B20" s="23"/>
      <c r="C20" s="23"/>
      <c r="D20" s="23"/>
      <c r="E20" s="23"/>
      <c r="F20" s="24"/>
      <c r="G20" s="25"/>
      <c r="H20" s="26"/>
      <c r="I20" s="27"/>
      <c r="J20" s="28"/>
      <c r="K20" s="29"/>
      <c r="L20" s="26"/>
      <c r="M20" s="28"/>
      <c r="N20" s="28"/>
      <c r="O20" s="45"/>
      <c r="P20" s="45"/>
    </row>
    <row r="21" spans="1:16" x14ac:dyDescent="0.25">
      <c r="A21" s="44" t="s">
        <v>27</v>
      </c>
      <c r="B21" s="23"/>
      <c r="C21" s="23"/>
      <c r="D21" s="23"/>
      <c r="E21" s="23" t="s">
        <v>12</v>
      </c>
      <c r="F21" s="24">
        <v>2669.31</v>
      </c>
      <c r="G21" s="25">
        <f>F21</f>
        <v>2669.31</v>
      </c>
      <c r="H21" s="26">
        <f>F21</f>
        <v>2669.31</v>
      </c>
      <c r="I21" s="27">
        <v>0</v>
      </c>
      <c r="J21" s="28">
        <f>F21+I21</f>
        <v>2669.31</v>
      </c>
      <c r="K21" s="29">
        <v>318.20999999999998</v>
      </c>
      <c r="L21" s="26">
        <f>K21</f>
        <v>318.20999999999998</v>
      </c>
      <c r="M21" s="28">
        <f>J21*12+G21+H21+K21+L21</f>
        <v>38006.759999999995</v>
      </c>
      <c r="N21" s="28">
        <v>0</v>
      </c>
      <c r="O21" s="45">
        <v>0</v>
      </c>
      <c r="P21" s="45">
        <v>0</v>
      </c>
    </row>
    <row r="22" spans="1:16" x14ac:dyDescent="0.25">
      <c r="A22" s="44"/>
      <c r="B22" s="23"/>
      <c r="C22" s="23"/>
      <c r="D22" s="23"/>
      <c r="E22" s="23"/>
      <c r="F22" s="24"/>
      <c r="G22" s="25"/>
      <c r="H22" s="26"/>
      <c r="I22" s="27"/>
      <c r="J22" s="28"/>
      <c r="K22" s="29"/>
      <c r="L22" s="26"/>
      <c r="M22" s="28"/>
      <c r="N22" s="28"/>
      <c r="O22" s="45"/>
      <c r="P22" s="45"/>
    </row>
    <row r="23" spans="1:16" x14ac:dyDescent="0.25">
      <c r="A23" s="44" t="s">
        <v>28</v>
      </c>
      <c r="B23" s="23"/>
      <c r="C23" s="23"/>
      <c r="D23" s="23"/>
      <c r="E23" s="23" t="s">
        <v>29</v>
      </c>
      <c r="F23" s="24">
        <v>738.44</v>
      </c>
      <c r="G23" s="25">
        <f>F23</f>
        <v>738.44</v>
      </c>
      <c r="H23" s="26">
        <f>F23</f>
        <v>738.44</v>
      </c>
      <c r="I23" s="48">
        <f>I12*0.32</f>
        <v>104.096</v>
      </c>
      <c r="J23" s="28">
        <f>F23+I23</f>
        <v>842.53600000000006</v>
      </c>
      <c r="K23" s="29">
        <v>93.87</v>
      </c>
      <c r="L23" s="26">
        <f>K23</f>
        <v>93.87</v>
      </c>
      <c r="M23" s="28">
        <f>J23*12+G23+H23+K23+L23+0.05</f>
        <v>11775.102000000003</v>
      </c>
      <c r="N23" s="28">
        <v>21.59</v>
      </c>
      <c r="O23" s="45">
        <v>0</v>
      </c>
      <c r="P23" s="45">
        <v>0</v>
      </c>
    </row>
    <row r="24" spans="1:16" x14ac:dyDescent="0.25">
      <c r="A24" s="44"/>
      <c r="B24" s="23"/>
      <c r="C24" s="23"/>
      <c r="D24" s="23"/>
      <c r="E24" s="23" t="s">
        <v>30</v>
      </c>
      <c r="F24" s="24">
        <v>615.36</v>
      </c>
      <c r="G24" s="25">
        <f>F24</f>
        <v>615.36</v>
      </c>
      <c r="H24" s="26">
        <f>F24</f>
        <v>615.36</v>
      </c>
      <c r="I24" s="48">
        <f>I23/6*5</f>
        <v>86.74666666666667</v>
      </c>
      <c r="J24" s="28">
        <f>F24+I24</f>
        <v>702.10666666666668</v>
      </c>
      <c r="K24" s="29">
        <v>78.2</v>
      </c>
      <c r="L24" s="26">
        <f>K24</f>
        <v>78.2</v>
      </c>
      <c r="M24" s="28">
        <f>J24*12+G24+H24+K24+L24+0.04</f>
        <v>9812.4400000000041</v>
      </c>
      <c r="N24" s="28">
        <v>17.98</v>
      </c>
      <c r="O24" s="45">
        <v>0</v>
      </c>
      <c r="P24" s="45">
        <v>0</v>
      </c>
    </row>
    <row r="25" spans="1:16" x14ac:dyDescent="0.25">
      <c r="A25" s="44"/>
      <c r="B25" s="23"/>
      <c r="C25" s="23"/>
      <c r="D25" s="23"/>
      <c r="E25" s="23" t="s">
        <v>31</v>
      </c>
      <c r="F25" s="24">
        <v>492.29</v>
      </c>
      <c r="G25" s="25">
        <f>F25</f>
        <v>492.29</v>
      </c>
      <c r="H25" s="26">
        <f>F25</f>
        <v>492.29</v>
      </c>
      <c r="I25" s="48">
        <f>I23/6*4</f>
        <v>69.397333333333336</v>
      </c>
      <c r="J25" s="28">
        <f>F25+I25</f>
        <v>561.6873333333333</v>
      </c>
      <c r="K25" s="29">
        <v>62.48</v>
      </c>
      <c r="L25" s="26">
        <f>K25</f>
        <v>62.48</v>
      </c>
      <c r="M25" s="28">
        <f>J25*12+G25+H25+K25+L25+0.03</f>
        <v>7849.8179999999984</v>
      </c>
      <c r="N25" s="28">
        <v>14.39</v>
      </c>
      <c r="O25" s="45">
        <v>0</v>
      </c>
      <c r="P25" s="45">
        <v>0</v>
      </c>
    </row>
    <row r="26" spans="1:16" x14ac:dyDescent="0.25">
      <c r="A26" s="44"/>
      <c r="B26" s="23"/>
      <c r="C26" s="23"/>
      <c r="D26" s="23"/>
      <c r="E26" s="23" t="s">
        <v>32</v>
      </c>
      <c r="F26" s="24">
        <v>369.23</v>
      </c>
      <c r="G26" s="25">
        <f>F26</f>
        <v>369.23</v>
      </c>
      <c r="H26" s="26">
        <f>F26</f>
        <v>369.23</v>
      </c>
      <c r="I26" s="48">
        <v>52.06</v>
      </c>
      <c r="J26" s="28">
        <f>F26+I26</f>
        <v>421.29</v>
      </c>
      <c r="K26" s="29">
        <v>46.79</v>
      </c>
      <c r="L26" s="26">
        <f>K26</f>
        <v>46.79</v>
      </c>
      <c r="M26" s="28">
        <f>J26*12+G26+H26+K26+L26</f>
        <v>5887.52</v>
      </c>
      <c r="N26" s="28">
        <v>10.78</v>
      </c>
      <c r="O26" s="45">
        <v>0</v>
      </c>
      <c r="P26" s="45">
        <v>0</v>
      </c>
    </row>
    <row r="27" spans="1:16" x14ac:dyDescent="0.25">
      <c r="A27" s="44"/>
      <c r="B27" s="23"/>
      <c r="C27" s="23"/>
      <c r="D27" s="23"/>
      <c r="E27" s="23"/>
      <c r="F27" s="24"/>
      <c r="G27" s="25"/>
      <c r="H27" s="26"/>
      <c r="I27" s="27"/>
      <c r="J27" s="28"/>
      <c r="K27" s="29"/>
      <c r="L27" s="26"/>
      <c r="M27" s="28"/>
      <c r="N27" s="28"/>
      <c r="O27" s="45"/>
      <c r="P27" s="45"/>
    </row>
    <row r="28" spans="1:16" x14ac:dyDescent="0.25">
      <c r="A28" s="44" t="s">
        <v>33</v>
      </c>
      <c r="B28" s="49"/>
      <c r="C28" s="49"/>
      <c r="D28" s="49"/>
      <c r="E28" s="23" t="s">
        <v>29</v>
      </c>
      <c r="F28" s="24">
        <v>1103.75</v>
      </c>
      <c r="G28" s="25"/>
      <c r="H28" s="26"/>
      <c r="I28" s="27">
        <v>0</v>
      </c>
      <c r="J28" s="28">
        <f>F28+I28</f>
        <v>1103.75</v>
      </c>
      <c r="K28" s="29"/>
      <c r="L28" s="26"/>
      <c r="M28" s="28">
        <f>J28*12</f>
        <v>13245</v>
      </c>
      <c r="N28" s="28">
        <v>0</v>
      </c>
      <c r="O28" s="45">
        <v>0</v>
      </c>
      <c r="P28" s="45">
        <v>0</v>
      </c>
    </row>
    <row r="29" spans="1:16" x14ac:dyDescent="0.25">
      <c r="A29" s="50"/>
      <c r="B29" s="51"/>
      <c r="C29" s="51"/>
      <c r="D29" s="51"/>
      <c r="E29" s="23" t="s">
        <v>32</v>
      </c>
      <c r="F29" s="24">
        <v>551.88</v>
      </c>
      <c r="G29" s="25"/>
      <c r="H29" s="26"/>
      <c r="I29" s="27">
        <v>0</v>
      </c>
      <c r="J29" s="28">
        <f>F29+I29</f>
        <v>551.88</v>
      </c>
      <c r="K29" s="29"/>
      <c r="L29" s="26"/>
      <c r="M29" s="28">
        <f>J29*12</f>
        <v>6622.5599999999995</v>
      </c>
      <c r="N29" s="28">
        <v>0</v>
      </c>
      <c r="O29" s="45">
        <v>0</v>
      </c>
      <c r="P29" s="45">
        <v>0</v>
      </c>
    </row>
    <row r="30" spans="1:16" ht="14.25" thickBot="1" x14ac:dyDescent="0.3">
      <c r="A30" s="52"/>
      <c r="B30" s="12"/>
      <c r="C30" s="12"/>
      <c r="D30" s="12"/>
      <c r="E30" s="12"/>
      <c r="F30" s="53"/>
      <c r="G30" s="54"/>
      <c r="H30" s="55"/>
      <c r="I30" s="41"/>
      <c r="J30" s="41"/>
      <c r="K30" s="56"/>
      <c r="L30" s="57"/>
      <c r="M30" s="41"/>
      <c r="N30" s="41"/>
      <c r="O30" s="58"/>
      <c r="P30" s="58"/>
    </row>
    <row r="31" spans="1:16" s="3" customFormat="1" ht="14.25" thickTop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s="3" customForma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3" customForma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3" customFormat="1" x14ac:dyDescent="0.25">
      <c r="A34" s="59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5" s="3" customFormat="1" x14ac:dyDescent="0.25">
      <c r="A35" s="60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3"/>
      <c r="O35" s="73"/>
    </row>
    <row r="36" spans="1:15" s="3" customForma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66"/>
      <c r="O36" s="66"/>
    </row>
    <row r="37" spans="1:15" s="3" customFormat="1" x14ac:dyDescent="0.25">
      <c r="A37" s="61" t="s">
        <v>36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5" s="3" customFormat="1" x14ac:dyDescent="0.25">
      <c r="A38" s="49" t="s">
        <v>37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62"/>
      <c r="O38" s="63"/>
    </row>
    <row r="39" spans="1:15" s="3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62"/>
      <c r="O39" s="64"/>
    </row>
    <row r="40" spans="1:15" s="3" customFormat="1" x14ac:dyDescent="0.25">
      <c r="A40" s="61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2"/>
      <c r="O40" s="64"/>
    </row>
    <row r="41" spans="1:15" x14ac:dyDescent="0.25">
      <c r="A41" s="49" t="s">
        <v>39</v>
      </c>
      <c r="N41" s="62"/>
      <c r="O41" s="64"/>
    </row>
    <row r="42" spans="1:15" x14ac:dyDescent="0.25">
      <c r="N42" s="62"/>
      <c r="O42" s="65"/>
    </row>
    <row r="43" spans="1:15" x14ac:dyDescent="0.25">
      <c r="A43" s="61" t="s">
        <v>40</v>
      </c>
      <c r="N43" s="62"/>
      <c r="O43" s="65"/>
    </row>
    <row r="44" spans="1:15" x14ac:dyDescent="0.25">
      <c r="A44" s="49" t="s">
        <v>41</v>
      </c>
    </row>
  </sheetData>
  <mergeCells count="7">
    <mergeCell ref="N36:O36"/>
    <mergeCell ref="A1:P1"/>
    <mergeCell ref="A4:P4"/>
    <mergeCell ref="A5:P5"/>
    <mergeCell ref="K8:L8"/>
    <mergeCell ref="A9:D9"/>
    <mergeCell ref="N35:O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PDIL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TUÑON ARAEZ</dc:creator>
  <cp:lastModifiedBy>mariajesus.carrasco</cp:lastModifiedBy>
  <dcterms:created xsi:type="dcterms:W3CDTF">2023-10-19T09:19:47Z</dcterms:created>
  <dcterms:modified xsi:type="dcterms:W3CDTF">2023-10-19T11:40:27Z</dcterms:modified>
</cp:coreProperties>
</file>