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resupuestos\2024\"/>
    </mc:Choice>
  </mc:AlternateContent>
  <bookViews>
    <workbookView xWindow="0" yWindow="0" windowWidth="28800" windowHeight="118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2" i="1" l="1"/>
  <c r="L62" i="1" s="1"/>
  <c r="F62" i="1"/>
  <c r="N61" i="1"/>
  <c r="L61" i="1"/>
  <c r="F61" i="1"/>
  <c r="N60" i="1"/>
  <c r="L60" i="1" s="1"/>
  <c r="F60" i="1"/>
  <c r="H60" i="1" s="1"/>
  <c r="J60" i="1" s="1"/>
  <c r="B60" i="1"/>
  <c r="B61" i="1" s="1"/>
  <c r="N59" i="1"/>
  <c r="L59" i="1" s="1"/>
  <c r="F59" i="1"/>
  <c r="N58" i="1"/>
  <c r="L58" i="1" s="1"/>
  <c r="F58" i="1"/>
  <c r="B58" i="1"/>
  <c r="D58" i="1" s="1"/>
  <c r="D59" i="1" s="1"/>
  <c r="N57" i="1"/>
  <c r="L57" i="1" s="1"/>
  <c r="F57" i="1"/>
  <c r="N56" i="1"/>
  <c r="L56" i="1" s="1"/>
  <c r="F56" i="1"/>
  <c r="N55" i="1"/>
  <c r="L55" i="1" s="1"/>
  <c r="F55" i="1"/>
  <c r="N54" i="1"/>
  <c r="L54" i="1" s="1"/>
  <c r="F54" i="1"/>
  <c r="H54" i="1" s="1"/>
  <c r="J54" i="1" s="1"/>
  <c r="N53" i="1"/>
  <c r="L53" i="1" s="1"/>
  <c r="F53" i="1"/>
  <c r="N52" i="1"/>
  <c r="L52" i="1" s="1"/>
  <c r="F52" i="1"/>
  <c r="H52" i="1" s="1"/>
  <c r="N51" i="1"/>
  <c r="L51" i="1" s="1"/>
  <c r="F51" i="1"/>
  <c r="H51" i="1" s="1"/>
  <c r="J51" i="1" s="1"/>
  <c r="B51" i="1"/>
  <c r="D51" i="1" s="1"/>
  <c r="D52" i="1" s="1"/>
  <c r="D53" i="1" s="1"/>
  <c r="D54" i="1" s="1"/>
  <c r="D55" i="1" s="1"/>
  <c r="D56" i="1" s="1"/>
  <c r="D57" i="1" s="1"/>
  <c r="N50" i="1"/>
  <c r="L50" i="1" s="1"/>
  <c r="F50" i="1"/>
  <c r="H50" i="1" s="1"/>
  <c r="J50" i="1" s="1"/>
  <c r="N49" i="1"/>
  <c r="L49" i="1" s="1"/>
  <c r="F49" i="1"/>
  <c r="H49" i="1" s="1"/>
  <c r="J49" i="1" s="1"/>
  <c r="N48" i="1"/>
  <c r="L48" i="1" s="1"/>
  <c r="F48" i="1"/>
  <c r="H48" i="1" s="1"/>
  <c r="N47" i="1"/>
  <c r="L47" i="1" s="1"/>
  <c r="F47" i="1"/>
  <c r="N46" i="1"/>
  <c r="L46" i="1" s="1"/>
  <c r="F46" i="1"/>
  <c r="N45" i="1"/>
  <c r="L45" i="1" s="1"/>
  <c r="F45" i="1"/>
  <c r="N44" i="1"/>
  <c r="L44" i="1" s="1"/>
  <c r="F44" i="1"/>
  <c r="B44" i="1"/>
  <c r="D44" i="1" s="1"/>
  <c r="D45" i="1" s="1"/>
  <c r="D46" i="1" s="1"/>
  <c r="D47" i="1" s="1"/>
  <c r="D48" i="1" s="1"/>
  <c r="D49" i="1" s="1"/>
  <c r="D50" i="1" s="1"/>
  <c r="N43" i="1"/>
  <c r="L43" i="1"/>
  <c r="F43" i="1"/>
  <c r="H43" i="1" s="1"/>
  <c r="N42" i="1"/>
  <c r="L42" i="1" s="1"/>
  <c r="F42" i="1"/>
  <c r="H42" i="1" s="1"/>
  <c r="J42" i="1" s="1"/>
  <c r="N41" i="1"/>
  <c r="L41" i="1" s="1"/>
  <c r="F41" i="1"/>
  <c r="H41" i="1" s="1"/>
  <c r="J41" i="1" s="1"/>
  <c r="N40" i="1"/>
  <c r="L40" i="1" s="1"/>
  <c r="F40" i="1"/>
  <c r="H40" i="1" s="1"/>
  <c r="J40" i="1" s="1"/>
  <c r="B40" i="1"/>
  <c r="B41" i="1" s="1"/>
  <c r="B42" i="1" s="1"/>
  <c r="B43" i="1" s="1"/>
  <c r="N39" i="1"/>
  <c r="L39" i="1" s="1"/>
  <c r="F39" i="1"/>
  <c r="H39" i="1" s="1"/>
  <c r="J39" i="1" s="1"/>
  <c r="N38" i="1"/>
  <c r="L38" i="1" s="1"/>
  <c r="F38" i="1"/>
  <c r="N37" i="1"/>
  <c r="L37" i="1" s="1"/>
  <c r="F37" i="1"/>
  <c r="N36" i="1"/>
  <c r="L36" i="1" s="1"/>
  <c r="F36" i="1"/>
  <c r="H36" i="1" s="1"/>
  <c r="N35" i="1"/>
  <c r="L35" i="1" s="1"/>
  <c r="F35" i="1"/>
  <c r="H35" i="1" s="1"/>
  <c r="N34" i="1"/>
  <c r="L34" i="1" s="1"/>
  <c r="F34" i="1"/>
  <c r="N33" i="1"/>
  <c r="L33" i="1" s="1"/>
  <c r="F33" i="1"/>
  <c r="H33" i="1" s="1"/>
  <c r="N32" i="1"/>
  <c r="L32" i="1" s="1"/>
  <c r="F32" i="1"/>
  <c r="H32" i="1" s="1"/>
  <c r="J32" i="1" s="1"/>
  <c r="N31" i="1"/>
  <c r="L31" i="1"/>
  <c r="F31" i="1"/>
  <c r="H31" i="1" s="1"/>
  <c r="J31" i="1" s="1"/>
  <c r="N30" i="1"/>
  <c r="L30" i="1" s="1"/>
  <c r="F30" i="1"/>
  <c r="H30" i="1" s="1"/>
  <c r="J30" i="1" s="1"/>
  <c r="N29" i="1"/>
  <c r="L29" i="1" s="1"/>
  <c r="F29" i="1"/>
  <c r="B29" i="1"/>
  <c r="B39" i="1" s="1"/>
  <c r="N28" i="1"/>
  <c r="L28" i="1" s="1"/>
  <c r="F28" i="1"/>
  <c r="H28" i="1" s="1"/>
  <c r="V27" i="1"/>
  <c r="U27" i="1"/>
  <c r="N27" i="1"/>
  <c r="L27" i="1" s="1"/>
  <c r="F27" i="1"/>
  <c r="H27" i="1" s="1"/>
  <c r="J27" i="1" s="1"/>
  <c r="V26" i="1"/>
  <c r="U26" i="1"/>
  <c r="N26" i="1"/>
  <c r="L26" i="1" s="1"/>
  <c r="F26" i="1"/>
  <c r="H26" i="1" s="1"/>
  <c r="J26" i="1" s="1"/>
  <c r="V25" i="1"/>
  <c r="U25" i="1"/>
  <c r="N25" i="1"/>
  <c r="L25" i="1" s="1"/>
  <c r="F25" i="1"/>
  <c r="V24" i="1"/>
  <c r="U24" i="1"/>
  <c r="N24" i="1"/>
  <c r="L24" i="1" s="1"/>
  <c r="F24" i="1"/>
  <c r="B24" i="1"/>
  <c r="B27" i="1" s="1"/>
  <c r="V23" i="1"/>
  <c r="U23" i="1"/>
  <c r="N23" i="1"/>
  <c r="L23" i="1"/>
  <c r="F23" i="1"/>
  <c r="H23" i="1" s="1"/>
  <c r="J23" i="1" s="1"/>
  <c r="V22" i="1"/>
  <c r="U22" i="1"/>
  <c r="N22" i="1"/>
  <c r="L22" i="1" s="1"/>
  <c r="F22" i="1"/>
  <c r="H22" i="1" s="1"/>
  <c r="B22" i="1"/>
  <c r="B23" i="1" s="1"/>
  <c r="N21" i="1"/>
  <c r="L21" i="1" s="1"/>
  <c r="F21" i="1"/>
  <c r="H21" i="1" s="1"/>
  <c r="N20" i="1"/>
  <c r="L20" i="1" s="1"/>
  <c r="F20" i="1"/>
  <c r="H20" i="1" s="1"/>
  <c r="J20" i="1" s="1"/>
  <c r="N19" i="1"/>
  <c r="L19" i="1" s="1"/>
  <c r="H19" i="1"/>
  <c r="J19" i="1" s="1"/>
  <c r="F19" i="1"/>
  <c r="N18" i="1"/>
  <c r="L18" i="1" s="1"/>
  <c r="F18" i="1"/>
  <c r="H18" i="1" s="1"/>
  <c r="J18" i="1" s="1"/>
  <c r="B18" i="1"/>
  <c r="D18" i="1" s="1"/>
  <c r="D19" i="1" s="1"/>
  <c r="D20" i="1" s="1"/>
  <c r="D21" i="1" s="1"/>
  <c r="U17" i="1"/>
  <c r="T17" i="1"/>
  <c r="V17" i="1" s="1"/>
  <c r="N17" i="1"/>
  <c r="L17" i="1" s="1"/>
  <c r="F17" i="1"/>
  <c r="H17" i="1" s="1"/>
  <c r="N16" i="1"/>
  <c r="L16" i="1" s="1"/>
  <c r="F16" i="1"/>
  <c r="H16" i="1" s="1"/>
  <c r="J16" i="1" s="1"/>
  <c r="U15" i="1"/>
  <c r="T15" i="1"/>
  <c r="N15" i="1"/>
  <c r="L15" i="1" s="1"/>
  <c r="F15" i="1"/>
  <c r="N14" i="1"/>
  <c r="L14" i="1" s="1"/>
  <c r="F14" i="1"/>
  <c r="B14" i="1"/>
  <c r="B15" i="1" s="1"/>
  <c r="B16" i="1" s="1"/>
  <c r="B17" i="1" s="1"/>
  <c r="U13" i="1"/>
  <c r="T13" i="1"/>
  <c r="N13" i="1"/>
  <c r="L13" i="1"/>
  <c r="F13" i="1"/>
  <c r="H13" i="1" s="1"/>
  <c r="J13" i="1" s="1"/>
  <c r="N12" i="1"/>
  <c r="L12" i="1" s="1"/>
  <c r="F12" i="1"/>
  <c r="H12" i="1" s="1"/>
  <c r="J12" i="1" s="1"/>
  <c r="B12" i="1"/>
  <c r="B13" i="1" s="1"/>
  <c r="D13" i="1" s="1"/>
  <c r="U11" i="1"/>
  <c r="T11" i="1"/>
  <c r="N11" i="1"/>
  <c r="L11" i="1" s="1"/>
  <c r="F11" i="1"/>
  <c r="B11" i="1"/>
  <c r="D11" i="1" s="1"/>
  <c r="N10" i="1"/>
  <c r="L10" i="1" s="1"/>
  <c r="F10" i="1"/>
  <c r="B10" i="1"/>
  <c r="D10" i="1" s="1"/>
  <c r="U9" i="1"/>
  <c r="T9" i="1"/>
  <c r="N9" i="1"/>
  <c r="L9" i="1" s="1"/>
  <c r="F9" i="1"/>
  <c r="N8" i="1"/>
  <c r="L8" i="1" s="1"/>
  <c r="F8" i="1"/>
  <c r="B8" i="1"/>
  <c r="D8" i="1" s="1"/>
  <c r="D9" i="1" s="1"/>
  <c r="U7" i="1"/>
  <c r="T7" i="1"/>
  <c r="N7" i="1"/>
  <c r="L7" i="1" s="1"/>
  <c r="H7" i="1"/>
  <c r="J7" i="1" s="1"/>
  <c r="N6" i="1"/>
  <c r="L6" i="1" s="1"/>
  <c r="F6" i="1"/>
  <c r="H6" i="1" s="1"/>
  <c r="J6" i="1" s="1"/>
  <c r="B6" i="1"/>
  <c r="D6" i="1" s="1"/>
  <c r="D7" i="1" s="1"/>
  <c r="D12" i="1" l="1"/>
  <c r="V15" i="1"/>
  <c r="V9" i="1"/>
  <c r="D14" i="1"/>
  <c r="D16" i="1" s="1"/>
  <c r="B37" i="1"/>
  <c r="V13" i="1"/>
  <c r="H9" i="1"/>
  <c r="J9" i="1" s="1"/>
  <c r="D22" i="1"/>
  <c r="D23" i="1" s="1"/>
  <c r="H59" i="1"/>
  <c r="J59" i="1" s="1"/>
  <c r="B25" i="1"/>
  <c r="B26" i="1" s="1"/>
  <c r="B35" i="1"/>
  <c r="J48" i="1"/>
  <c r="J35" i="1"/>
  <c r="H29" i="1"/>
  <c r="J29" i="1" s="1"/>
  <c r="J36" i="1"/>
  <c r="H38" i="1"/>
  <c r="J38" i="1" s="1"/>
  <c r="J28" i="1"/>
  <c r="D29" i="1"/>
  <c r="D30" i="1" s="1"/>
  <c r="B34" i="1"/>
  <c r="B36" i="1"/>
  <c r="H45" i="1"/>
  <c r="J45" i="1" s="1"/>
  <c r="B9" i="1"/>
  <c r="J17" i="1"/>
  <c r="J21" i="1"/>
  <c r="J22" i="1"/>
  <c r="B28" i="1"/>
  <c r="D28" i="1" s="1"/>
  <c r="J33" i="1"/>
  <c r="B38" i="1"/>
  <c r="D38" i="1" s="1"/>
  <c r="D39" i="1" s="1"/>
  <c r="D40" i="1" s="1"/>
  <c r="J43" i="1"/>
  <c r="J52" i="1"/>
  <c r="B59" i="1"/>
  <c r="D60" i="1"/>
  <c r="H62" i="1"/>
  <c r="J62" i="1" s="1"/>
  <c r="H61" i="1"/>
  <c r="J61" i="1" s="1"/>
  <c r="D24" i="1"/>
  <c r="D37" i="1"/>
  <c r="B45" i="1"/>
  <c r="B46" i="1" s="1"/>
  <c r="B47" i="1" s="1"/>
  <c r="B48" i="1" s="1"/>
  <c r="B49" i="1" s="1"/>
  <c r="B50" i="1" s="1"/>
  <c r="H8" i="1"/>
  <c r="J8" i="1" s="1"/>
  <c r="V11" i="1"/>
  <c r="H24" i="1"/>
  <c r="J24" i="1" s="1"/>
  <c r="B33" i="1"/>
  <c r="H37" i="1"/>
  <c r="J37" i="1" s="1"/>
  <c r="H46" i="1"/>
  <c r="J46" i="1" s="1"/>
  <c r="H47" i="1"/>
  <c r="J47" i="1" s="1"/>
  <c r="B52" i="1"/>
  <c r="B53" i="1" s="1"/>
  <c r="B54" i="1" s="1"/>
  <c r="B55" i="1" s="1"/>
  <c r="B56" i="1" s="1"/>
  <c r="B57" i="1" s="1"/>
  <c r="H58" i="1"/>
  <c r="J58" i="1" s="1"/>
  <c r="H14" i="1"/>
  <c r="J14" i="1" s="1"/>
  <c r="H15" i="1"/>
  <c r="J15" i="1" s="1"/>
  <c r="B32" i="1"/>
  <c r="H57" i="1"/>
  <c r="J57" i="1" s="1"/>
  <c r="B62" i="1"/>
  <c r="B7" i="1"/>
  <c r="V7" i="1"/>
  <c r="H10" i="1"/>
  <c r="J10" i="1" s="1"/>
  <c r="H11" i="1"/>
  <c r="J11" i="1" s="1"/>
  <c r="B19" i="1"/>
  <c r="B20" i="1" s="1"/>
  <c r="B21" i="1" s="1"/>
  <c r="H25" i="1"/>
  <c r="J25" i="1" s="1"/>
  <c r="B31" i="1"/>
  <c r="D31" i="1" s="1"/>
  <c r="H34" i="1"/>
  <c r="J34" i="1" s="1"/>
  <c r="H44" i="1"/>
  <c r="J44" i="1" s="1"/>
  <c r="H53" i="1"/>
  <c r="J53" i="1" s="1"/>
  <c r="H55" i="1"/>
  <c r="J55" i="1" s="1"/>
  <c r="H56" i="1"/>
  <c r="J56" i="1" s="1"/>
  <c r="B30" i="1"/>
  <c r="D15" i="1" l="1"/>
  <c r="D17" i="1"/>
  <c r="D34" i="1"/>
  <c r="D33" i="1"/>
  <c r="D35" i="1"/>
  <c r="D36" i="1"/>
  <c r="D61" i="1"/>
  <c r="D62" i="1"/>
  <c r="D42" i="1"/>
  <c r="D41" i="1"/>
  <c r="D32" i="1"/>
  <c r="D43" i="1"/>
  <c r="D26" i="1"/>
  <c r="D25" i="1"/>
  <c r="D27" i="1"/>
</calcChain>
</file>

<file path=xl/sharedStrings.xml><?xml version="1.0" encoding="utf-8"?>
<sst xmlns="http://schemas.openxmlformats.org/spreadsheetml/2006/main" count="153" uniqueCount="68">
  <si>
    <t>RETRIBUCIONES P.A.S. FUNCIONARIO       AÑO 2024</t>
  </si>
  <si>
    <t>C. DESTINO</t>
  </si>
  <si>
    <t>C. ESPECÍFICO</t>
  </si>
  <si>
    <t>C. PRODUCTIVIDAD</t>
  </si>
  <si>
    <t>SUELDO</t>
  </si>
  <si>
    <t>Nivel</t>
  </si>
  <si>
    <t>mensual</t>
  </si>
  <si>
    <t>anual</t>
  </si>
  <si>
    <t>p extra</t>
  </si>
  <si>
    <t>Puesto de trabajo</t>
  </si>
  <si>
    <t>paga extra</t>
  </si>
  <si>
    <t>Gerente</t>
  </si>
  <si>
    <t>J/P</t>
  </si>
  <si>
    <t>A1</t>
  </si>
  <si>
    <t>Secretario del Consejo Social</t>
  </si>
  <si>
    <t>Vicegerente/Dtra Área Económica/Dtra Gab. Jurídico</t>
  </si>
  <si>
    <t>A2</t>
  </si>
  <si>
    <t>Director de Area / Gabinete Asesoría Jurídica</t>
  </si>
  <si>
    <t>J. Área/J. Gabinete/Deleg. Protec. Datos/Dtor. Adm.</t>
  </si>
  <si>
    <t>B</t>
  </si>
  <si>
    <t>J Servicio/Ases. letrado/Director Bbl Univ./Dtr. Igualdad</t>
  </si>
  <si>
    <t>Jefe Servicio</t>
  </si>
  <si>
    <t>C1</t>
  </si>
  <si>
    <t>Dtr. Bbl Area /Subdtr. Bbl./ Téc. Resp. Inform./Asesor letrado</t>
  </si>
  <si>
    <t>Administrador de Centro</t>
  </si>
  <si>
    <t>C2</t>
  </si>
  <si>
    <t>Gestor Apoyo / Director Bbl. e Informat.Centro</t>
  </si>
  <si>
    <t>Responsable Informát. y Bibliot.</t>
  </si>
  <si>
    <r>
      <t xml:space="preserve">E </t>
    </r>
    <r>
      <rPr>
        <sz val="8"/>
        <rFont val="Arial"/>
        <family val="2"/>
      </rPr>
      <t>(Ley 30/84)</t>
    </r>
  </si>
  <si>
    <t>Técnicos Informática</t>
  </si>
  <si>
    <t>Jefe Sec. Gab. Rector / Admón. Apoyo</t>
  </si>
  <si>
    <t>J Sec. / Bibl. / Inform. / Téc Admón. I</t>
  </si>
  <si>
    <t>Técnico Admón Inglés</t>
  </si>
  <si>
    <t>TRIENIOS</t>
  </si>
  <si>
    <t>Técnico  informática I y II</t>
  </si>
  <si>
    <t>Mensual</t>
  </si>
  <si>
    <t>Paga extra</t>
  </si>
  <si>
    <t>Jefe Secretaría Rector</t>
  </si>
  <si>
    <t>J.Sec./ Bibl. / Técnico Informática II</t>
  </si>
  <si>
    <t>Bibliotecas / Admón / Téc. Informática III</t>
  </si>
  <si>
    <t>Técnico Auxiliar Informática I</t>
  </si>
  <si>
    <t>Bibliotecas / Admón / Jef. Negociado / Téc. Inf III</t>
  </si>
  <si>
    <t>Secret altos cargos</t>
  </si>
  <si>
    <r>
      <t>E</t>
    </r>
    <r>
      <rPr>
        <sz val="8"/>
        <rFont val="Arial"/>
        <family val="2"/>
      </rPr>
      <t xml:space="preserve"> (Ley 30/84)</t>
    </r>
  </si>
  <si>
    <t>Secret altos cargos y dirección</t>
  </si>
  <si>
    <t>Secretaria Rector</t>
  </si>
  <si>
    <t>Secret altos cargos y dirección(Grd.20)</t>
  </si>
  <si>
    <t>Secretaria Director Gabinete Rector</t>
  </si>
  <si>
    <t>Secretaria de Adjunto</t>
  </si>
  <si>
    <t>Jefe de Negociado</t>
  </si>
  <si>
    <t>J/N</t>
  </si>
  <si>
    <t>Jefe de Negociado Inglés</t>
  </si>
  <si>
    <t>Puesto Base (Grado 20 - Esp. 19)</t>
  </si>
  <si>
    <t>Secretaria Departamento</t>
  </si>
  <si>
    <t>Puesto base</t>
  </si>
  <si>
    <t>Auxiliar Bibliotecas  /  Téc. Aux. Informática</t>
  </si>
  <si>
    <t>SEGURIDAD SOCIAL</t>
  </si>
  <si>
    <t>Patronal</t>
  </si>
  <si>
    <t>26.20%</t>
  </si>
  <si>
    <t>Secretaria de Departamento</t>
  </si>
  <si>
    <t>C. Obrera</t>
  </si>
  <si>
    <t>4.9%</t>
  </si>
  <si>
    <t xml:space="preserve">Tope Cotizac. </t>
  </si>
  <si>
    <t>Auxiliar Bibliotecas / Tec. Aux. Infomática</t>
  </si>
  <si>
    <t>Auxiliar Bibliotecas Jornada Especial</t>
  </si>
  <si>
    <t>Auxiliar Bibliotecas / Tec. Aux. Infom.</t>
  </si>
  <si>
    <t xml:space="preserve">Portero Mayor </t>
  </si>
  <si>
    <t>Subalterno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</si>
</sst>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8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4" fontId="0" fillId="0" borderId="0" xfId="0" applyNumberForma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/>
    <xf numFmtId="4" fontId="0" fillId="0" borderId="0" xfId="0" applyNumberFormat="1"/>
    <xf numFmtId="4" fontId="0" fillId="2" borderId="0" xfId="0" applyNumberFormat="1" applyFill="1"/>
    <xf numFmtId="0" fontId="0" fillId="2" borderId="0" xfId="0" applyFill="1"/>
    <xf numFmtId="0" fontId="0" fillId="0" borderId="1" xfId="0" applyBorder="1"/>
    <xf numFmtId="4" fontId="2" fillId="3" borderId="3" xfId="0" applyNumberFormat="1" applyFont="1" applyFill="1" applyBorder="1" applyAlignment="1">
      <alignment horizontal="centerContinuous"/>
    </xf>
    <xf numFmtId="0" fontId="2" fillId="3" borderId="3" xfId="0" applyFont="1" applyFill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4" fontId="0" fillId="3" borderId="7" xfId="0" applyNumberFormat="1" applyFill="1" applyBorder="1" applyAlignment="1">
      <alignment horizontal="centerContinuous"/>
    </xf>
    <xf numFmtId="4" fontId="0" fillId="3" borderId="8" xfId="0" applyNumberFormat="1" applyFill="1" applyBorder="1" applyAlignment="1">
      <alignment horizontal="centerContinuous"/>
    </xf>
    <xf numFmtId="0" fontId="0" fillId="3" borderId="9" xfId="0" applyFill="1" applyBorder="1" applyAlignment="1">
      <alignment horizontal="centerContinuous"/>
    </xf>
    <xf numFmtId="0" fontId="0" fillId="3" borderId="10" xfId="0" applyFill="1" applyBorder="1" applyAlignment="1">
      <alignment horizontal="center"/>
    </xf>
    <xf numFmtId="4" fontId="2" fillId="2" borderId="14" xfId="0" applyNumberFormat="1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4" fontId="0" fillId="0" borderId="11" xfId="0" applyNumberFormat="1" applyBorder="1" applyAlignment="1">
      <alignment horizontal="centerContinuous"/>
    </xf>
    <xf numFmtId="0" fontId="0" fillId="0" borderId="15" xfId="0" applyBorder="1" applyAlignment="1">
      <alignment horizontal="centerContinuous"/>
    </xf>
    <xf numFmtId="4" fontId="0" fillId="2" borderId="14" xfId="0" applyNumberFormat="1" applyFill="1" applyBorder="1" applyAlignment="1">
      <alignment horizontal="centerContinuous"/>
    </xf>
    <xf numFmtId="0" fontId="0" fillId="2" borderId="16" xfId="0" applyFill="1" applyBorder="1" applyAlignment="1">
      <alignment horizontal="centerContinuous"/>
    </xf>
    <xf numFmtId="4" fontId="0" fillId="0" borderId="14" xfId="0" applyNumberFormat="1" applyBorder="1" applyAlignment="1">
      <alignment horizontal="centerContinuous"/>
    </xf>
    <xf numFmtId="0" fontId="0" fillId="0" borderId="16" xfId="0" applyBorder="1"/>
    <xf numFmtId="0" fontId="0" fillId="0" borderId="17" xfId="0" applyBorder="1"/>
    <xf numFmtId="4" fontId="0" fillId="0" borderId="18" xfId="0" applyNumberForma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0" fontId="0" fillId="0" borderId="17" xfId="0" applyBorder="1" applyAlignment="1">
      <alignment horizontal="centerContinuous"/>
    </xf>
    <xf numFmtId="164" fontId="2" fillId="0" borderId="0" xfId="0" applyNumberFormat="1" applyFont="1"/>
    <xf numFmtId="0" fontId="0" fillId="0" borderId="20" xfId="0" applyBorder="1"/>
    <xf numFmtId="0" fontId="0" fillId="0" borderId="21" xfId="0" applyBorder="1"/>
    <xf numFmtId="0" fontId="0" fillId="2" borderId="22" xfId="0" applyFill="1" applyBorder="1"/>
    <xf numFmtId="4" fontId="0" fillId="0" borderId="23" xfId="0" applyNumberFormat="1" applyBorder="1"/>
    <xf numFmtId="0" fontId="0" fillId="0" borderId="22" xfId="0" applyBorder="1"/>
    <xf numFmtId="0" fontId="0" fillId="0" borderId="24" xfId="0" applyBorder="1"/>
    <xf numFmtId="4" fontId="0" fillId="0" borderId="25" xfId="0" applyNumberFormat="1" applyBorder="1"/>
    <xf numFmtId="0" fontId="0" fillId="0" borderId="26" xfId="0" applyBorder="1" applyAlignment="1">
      <alignment horizontal="center"/>
    </xf>
    <xf numFmtId="4" fontId="0" fillId="2" borderId="27" xfId="0" applyNumberFormat="1" applyFill="1" applyBorder="1"/>
    <xf numFmtId="3" fontId="0" fillId="0" borderId="29" xfId="0" applyNumberFormat="1" applyBorder="1"/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25" xfId="0" applyNumberFormat="1" applyBorder="1" applyAlignment="1">
      <alignment horizontal="centerContinuous"/>
    </xf>
    <xf numFmtId="0" fontId="0" fillId="0" borderId="24" xfId="0" applyBorder="1" applyAlignment="1">
      <alignment horizontal="centerContinuous"/>
    </xf>
    <xf numFmtId="4" fontId="0" fillId="2" borderId="32" xfId="0" applyNumberFormat="1" applyFill="1" applyBorder="1" applyAlignment="1">
      <alignment horizontal="center"/>
    </xf>
    <xf numFmtId="4" fontId="0" fillId="2" borderId="27" xfId="0" applyNumberFormat="1" applyFill="1" applyBorder="1" applyAlignment="1">
      <alignment horizontal="center"/>
    </xf>
    <xf numFmtId="4" fontId="2" fillId="0" borderId="27" xfId="0" applyNumberFormat="1" applyFont="1" applyBorder="1"/>
    <xf numFmtId="0" fontId="2" fillId="0" borderId="31" xfId="0" applyFont="1" applyBorder="1"/>
    <xf numFmtId="0" fontId="3" fillId="0" borderId="30" xfId="0" applyFont="1" applyBorder="1"/>
    <xf numFmtId="0" fontId="2" fillId="0" borderId="26" xfId="0" applyFont="1" applyBorder="1" applyAlignment="1">
      <alignment horizontal="center"/>
    </xf>
    <xf numFmtId="3" fontId="2" fillId="0" borderId="29" xfId="0" applyNumberFormat="1" applyFont="1" applyBorder="1"/>
    <xf numFmtId="0" fontId="2" fillId="0" borderId="30" xfId="0" applyFont="1" applyBorder="1"/>
    <xf numFmtId="4" fontId="5" fillId="2" borderId="32" xfId="0" applyNumberFormat="1" applyFont="1" applyFill="1" applyBorder="1" applyAlignment="1">
      <alignment horizontal="center"/>
    </xf>
    <xf numFmtId="4" fontId="5" fillId="2" borderId="27" xfId="0" applyNumberFormat="1" applyFont="1" applyFill="1" applyBorder="1" applyAlignment="1">
      <alignment horizontal="center"/>
    </xf>
    <xf numFmtId="4" fontId="5" fillId="0" borderId="27" xfId="0" applyNumberFormat="1" applyFont="1" applyBorder="1"/>
    <xf numFmtId="0" fontId="0" fillId="0" borderId="31" xfId="0" applyBorder="1"/>
    <xf numFmtId="0" fontId="2" fillId="0" borderId="24" xfId="0" applyFont="1" applyBorder="1"/>
    <xf numFmtId="4" fontId="0" fillId="2" borderId="36" xfId="0" applyNumberFormat="1" applyFill="1" applyBorder="1" applyAlignment="1">
      <alignment horizontal="center"/>
    </xf>
    <xf numFmtId="4" fontId="0" fillId="2" borderId="37" xfId="0" applyNumberFormat="1" applyFill="1" applyBorder="1" applyAlignment="1">
      <alignment horizontal="center"/>
    </xf>
    <xf numFmtId="4" fontId="2" fillId="0" borderId="37" xfId="0" applyNumberFormat="1" applyFont="1" applyBorder="1"/>
    <xf numFmtId="0" fontId="2" fillId="0" borderId="38" xfId="0" applyFont="1" applyBorder="1"/>
    <xf numFmtId="4" fontId="0" fillId="0" borderId="39" xfId="0" applyNumberFormat="1" applyBorder="1" applyAlignment="1">
      <alignment horizontal="centerContinuous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Continuous"/>
    </xf>
    <xf numFmtId="4" fontId="0" fillId="0" borderId="32" xfId="0" applyNumberFormat="1" applyBorder="1" applyAlignment="1">
      <alignment horizontal="center"/>
    </xf>
    <xf numFmtId="4" fontId="0" fillId="0" borderId="32" xfId="0" applyNumberFormat="1" applyBorder="1" applyAlignment="1">
      <alignment horizontal="centerContinuous"/>
    </xf>
    <xf numFmtId="4" fontId="4" fillId="0" borderId="32" xfId="0" applyNumberFormat="1" applyFont="1" applyBorder="1" applyAlignment="1">
      <alignment horizontal="centerContinuous"/>
    </xf>
    <xf numFmtId="0" fontId="4" fillId="0" borderId="31" xfId="0" applyFont="1" applyBorder="1"/>
    <xf numFmtId="4" fontId="0" fillId="0" borderId="36" xfId="0" applyNumberFormat="1" applyBorder="1" applyAlignment="1">
      <alignment horizontal="left"/>
    </xf>
    <xf numFmtId="4" fontId="0" fillId="2" borderId="40" xfId="0" applyNumberFormat="1" applyFill="1" applyBorder="1" applyAlignment="1">
      <alignment horizontal="center"/>
    </xf>
    <xf numFmtId="4" fontId="0" fillId="2" borderId="40" xfId="0" applyNumberFormat="1" applyFill="1" applyBorder="1"/>
    <xf numFmtId="0" fontId="0" fillId="0" borderId="41" xfId="0" applyBorder="1"/>
    <xf numFmtId="4" fontId="2" fillId="0" borderId="0" xfId="0" applyNumberFormat="1" applyFont="1"/>
    <xf numFmtId="0" fontId="2" fillId="0" borderId="0" xfId="0" applyFont="1"/>
    <xf numFmtId="4" fontId="2" fillId="0" borderId="25" xfId="0" applyNumberFormat="1" applyFont="1" applyBorder="1"/>
    <xf numFmtId="0" fontId="2" fillId="0" borderId="31" xfId="0" applyFont="1" applyBorder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2" fillId="0" borderId="0" xfId="0" applyNumberFormat="1" applyFont="1" applyAlignment="1">
      <alignment horizontal="right"/>
    </xf>
    <xf numFmtId="0" fontId="2" fillId="0" borderId="42" xfId="0" applyFont="1" applyBorder="1"/>
    <xf numFmtId="3" fontId="2" fillId="2" borderId="29" xfId="0" applyNumberFormat="1" applyFont="1" applyFill="1" applyBorder="1"/>
    <xf numFmtId="4" fontId="0" fillId="0" borderId="43" xfId="0" applyNumberFormat="1" applyBorder="1"/>
    <xf numFmtId="4" fontId="0" fillId="0" borderId="44" xfId="0" applyNumberFormat="1" applyBorder="1"/>
    <xf numFmtId="4" fontId="2" fillId="0" borderId="44" xfId="0" applyNumberFormat="1" applyFont="1" applyBorder="1" applyAlignment="1">
      <alignment horizontal="right"/>
    </xf>
    <xf numFmtId="0" fontId="0" fillId="0" borderId="45" xfId="0" applyBorder="1"/>
    <xf numFmtId="4" fontId="2" fillId="0" borderId="44" xfId="0" applyNumberFormat="1" applyFont="1" applyBorder="1"/>
    <xf numFmtId="4" fontId="0" fillId="0" borderId="36" xfId="0" applyNumberFormat="1" applyBorder="1"/>
    <xf numFmtId="4" fontId="6" fillId="0" borderId="37" xfId="0" applyNumberFormat="1" applyFont="1" applyBorder="1"/>
    <xf numFmtId="4" fontId="0" fillId="0" borderId="37" xfId="0" applyNumberFormat="1" applyBorder="1"/>
    <xf numFmtId="0" fontId="0" fillId="0" borderId="38" xfId="0" applyBorder="1"/>
    <xf numFmtId="0" fontId="2" fillId="0" borderId="29" xfId="0" applyFont="1" applyBorder="1"/>
    <xf numFmtId="4" fontId="0" fillId="2" borderId="0" xfId="0" applyNumberFormat="1" applyFill="1" applyBorder="1"/>
    <xf numFmtId="4" fontId="0" fillId="0" borderId="0" xfId="0" applyNumberFormat="1" applyBorder="1"/>
    <xf numFmtId="0" fontId="0" fillId="0" borderId="0" xfId="0" applyBorder="1"/>
    <xf numFmtId="0" fontId="0" fillId="2" borderId="0" xfId="0" applyFill="1" applyBorder="1"/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Continuous"/>
    </xf>
    <xf numFmtId="4" fontId="0" fillId="0" borderId="0" xfId="0" applyNumberFormat="1" applyBorder="1" applyAlignment="1">
      <alignment horizontal="centerContinuous"/>
    </xf>
    <xf numFmtId="4" fontId="4" fillId="0" borderId="0" xfId="0" applyNumberFormat="1" applyFont="1" applyBorder="1"/>
    <xf numFmtId="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Continuous"/>
    </xf>
    <xf numFmtId="4" fontId="2" fillId="2" borderId="0" xfId="0" applyNumberFormat="1" applyFont="1" applyFill="1" applyBorder="1"/>
    <xf numFmtId="4" fontId="4" fillId="0" borderId="33" xfId="0" applyNumberFormat="1" applyFont="1" applyBorder="1" applyAlignment="1">
      <alignment horizontal="center"/>
    </xf>
    <xf numFmtId="4" fontId="4" fillId="0" borderId="34" xfId="0" applyNumberFormat="1" applyFont="1" applyBorder="1" applyAlignment="1">
      <alignment horizontal="center"/>
    </xf>
    <xf numFmtId="4" fontId="4" fillId="0" borderId="35" xfId="0" applyNumberFormat="1" applyFont="1" applyBorder="1" applyAlignment="1">
      <alignment horizontal="center"/>
    </xf>
    <xf numFmtId="4" fontId="2" fillId="3" borderId="2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/>
    </xf>
    <xf numFmtId="4" fontId="0" fillId="2" borderId="11" xfId="0" applyNumberFormat="1" applyFill="1" applyBorder="1" applyAlignment="1">
      <alignment horizontal="center"/>
    </xf>
    <xf numFmtId="4" fontId="0" fillId="2" borderId="12" xfId="0" applyNumberFormat="1" applyFill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2" fillId="0" borderId="33" xfId="0" applyNumberFormat="1" applyFont="1" applyBorder="1" applyAlignment="1">
      <alignment horizontal="center"/>
    </xf>
    <xf numFmtId="4" fontId="2" fillId="0" borderId="34" xfId="0" applyNumberFormat="1" applyFont="1" applyBorder="1" applyAlignment="1">
      <alignment horizontal="center"/>
    </xf>
    <xf numFmtId="4" fontId="2" fillId="0" borderId="35" xfId="0" applyNumberFormat="1" applyFont="1" applyBorder="1" applyAlignment="1">
      <alignment horizontal="center"/>
    </xf>
    <xf numFmtId="4" fontId="0" fillId="3" borderId="7" xfId="0" applyNumberFormat="1" applyFill="1" applyBorder="1" applyAlignment="1">
      <alignment horizontal="center"/>
    </xf>
    <xf numFmtId="4" fontId="0" fillId="3" borderId="8" xfId="0" applyNumberForma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0" fillId="0" borderId="33" xfId="0" applyNumberFormat="1" applyBorder="1" applyAlignment="1">
      <alignment horizontal="center"/>
    </xf>
    <xf numFmtId="4" fontId="0" fillId="0" borderId="34" xfId="0" applyNumberFormat="1" applyBorder="1" applyAlignment="1">
      <alignment horizontal="center"/>
    </xf>
    <xf numFmtId="4" fontId="0" fillId="0" borderId="35" xfId="0" applyNumberFormat="1" applyBorder="1" applyAlignment="1">
      <alignment horizontal="center"/>
    </xf>
    <xf numFmtId="0" fontId="2" fillId="0" borderId="46" xfId="0" applyFont="1" applyBorder="1" applyAlignment="1">
      <alignment horizontal="center"/>
    </xf>
    <xf numFmtId="3" fontId="2" fillId="0" borderId="48" xfId="0" applyNumberFormat="1" applyFont="1" applyBorder="1"/>
    <xf numFmtId="0" fontId="2" fillId="0" borderId="49" xfId="0" applyFont="1" applyBorder="1"/>
    <xf numFmtId="0" fontId="0" fillId="0" borderId="41" xfId="0" applyBorder="1" applyAlignment="1">
      <alignment horizontal="center"/>
    </xf>
    <xf numFmtId="0" fontId="1" fillId="0" borderId="0" xfId="0" applyFont="1" applyAlignment="1">
      <alignment horizontal="center"/>
    </xf>
    <xf numFmtId="4" fontId="7" fillId="2" borderId="27" xfId="0" applyNumberFormat="1" applyFont="1" applyFill="1" applyBorder="1"/>
    <xf numFmtId="4" fontId="0" fillId="2" borderId="27" xfId="0" applyNumberFormat="1" applyFont="1" applyFill="1" applyBorder="1"/>
    <xf numFmtId="4" fontId="0" fillId="2" borderId="28" xfId="0" applyNumberFormat="1" applyFont="1" applyFill="1" applyBorder="1"/>
    <xf numFmtId="3" fontId="0" fillId="0" borderId="29" xfId="0" applyNumberFormat="1" applyFont="1" applyBorder="1"/>
    <xf numFmtId="3" fontId="0" fillId="2" borderId="30" xfId="0" applyNumberFormat="1" applyFont="1" applyFill="1" applyBorder="1"/>
    <xf numFmtId="3" fontId="0" fillId="2" borderId="27" xfId="0" applyNumberFormat="1" applyFont="1" applyFill="1" applyBorder="1"/>
    <xf numFmtId="4" fontId="7" fillId="0" borderId="28" xfId="0" applyNumberFormat="1" applyFont="1" applyBorder="1"/>
    <xf numFmtId="4" fontId="0" fillId="0" borderId="27" xfId="0" applyNumberFormat="1" applyFont="1" applyBorder="1"/>
    <xf numFmtId="4" fontId="7" fillId="2" borderId="28" xfId="0" applyNumberFormat="1" applyFont="1" applyFill="1" applyBorder="1"/>
    <xf numFmtId="3" fontId="7" fillId="0" borderId="29" xfId="0" applyNumberFormat="1" applyFont="1" applyBorder="1"/>
    <xf numFmtId="3" fontId="7" fillId="2" borderId="30" xfId="0" applyNumberFormat="1" applyFont="1" applyFill="1" applyBorder="1"/>
    <xf numFmtId="3" fontId="7" fillId="2" borderId="27" xfId="0" applyNumberFormat="1" applyFont="1" applyFill="1" applyBorder="1"/>
    <xf numFmtId="4" fontId="7" fillId="0" borderId="27" xfId="0" applyNumberFormat="1" applyFont="1" applyBorder="1"/>
    <xf numFmtId="3" fontId="7" fillId="0" borderId="30" xfId="0" applyNumberFormat="1" applyFont="1" applyBorder="1"/>
    <xf numFmtId="3" fontId="7" fillId="0" borderId="27" xfId="0" applyNumberFormat="1" applyFont="1" applyBorder="1"/>
    <xf numFmtId="3" fontId="7" fillId="2" borderId="29" xfId="0" applyNumberFormat="1" applyFont="1" applyFill="1" applyBorder="1"/>
    <xf numFmtId="0" fontId="7" fillId="0" borderId="29" xfId="0" applyFont="1" applyBorder="1"/>
    <xf numFmtId="0" fontId="7" fillId="0" borderId="30" xfId="0" applyFont="1" applyBorder="1"/>
    <xf numFmtId="0" fontId="7" fillId="0" borderId="27" xfId="0" applyFont="1" applyBorder="1"/>
    <xf numFmtId="4" fontId="7" fillId="2" borderId="40" xfId="0" applyNumberFormat="1" applyFont="1" applyFill="1" applyBorder="1"/>
    <xf numFmtId="4" fontId="7" fillId="2" borderId="47" xfId="0" applyNumberFormat="1" applyFont="1" applyFill="1" applyBorder="1"/>
    <xf numFmtId="3" fontId="7" fillId="0" borderId="48" xfId="0" applyNumberFormat="1" applyFont="1" applyBorder="1"/>
    <xf numFmtId="4" fontId="0" fillId="2" borderId="40" xfId="0" applyNumberFormat="1" applyFont="1" applyFill="1" applyBorder="1"/>
    <xf numFmtId="3" fontId="7" fillId="2" borderId="49" xfId="0" applyNumberFormat="1" applyFont="1" applyFill="1" applyBorder="1"/>
    <xf numFmtId="3" fontId="7" fillId="2" borderId="40" xfId="0" applyNumberFormat="1" applyFont="1" applyFill="1" applyBorder="1"/>
    <xf numFmtId="4" fontId="7" fillId="0" borderId="47" xfId="0" applyNumberFormat="1" applyFont="1" applyBorder="1"/>
    <xf numFmtId="4" fontId="0" fillId="0" borderId="4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ntonio\Retribuciones\RETRI-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ud.98"/>
      <sheetName val="nómina-99"/>
      <sheetName val="estud.99"/>
      <sheetName val="nómina-00"/>
      <sheetName val="est.00"/>
      <sheetName val="JGOB"/>
      <sheetName val="nómina-01"/>
      <sheetName val="est.01"/>
      <sheetName val="nómina-01(2)"/>
      <sheetName val="est.01(2)"/>
      <sheetName val="nómina-02"/>
      <sheetName val="est.02"/>
      <sheetName val="nómina-03"/>
      <sheetName val="Catón-03"/>
      <sheetName val="nómina-04"/>
      <sheetName val="Catón-04"/>
      <sheetName val="nómina-05"/>
      <sheetName val="Catón-05"/>
      <sheetName val="nómina-05(2)"/>
      <sheetName val="Catón-05(2)"/>
      <sheetName val="nómina-06"/>
      <sheetName val="Catón-06"/>
      <sheetName val="nómina-07"/>
      <sheetName val="Catón-07"/>
      <sheetName val="nómina-08"/>
      <sheetName val="Catón-08"/>
      <sheetName val="nómina-09"/>
      <sheetName val="Catón-09"/>
      <sheetName val="nómina-10"/>
      <sheetName val="Catón-10"/>
      <sheetName val="Minoración-10"/>
      <sheetName val="Minor.Catón-10"/>
      <sheetName val="nómina-11"/>
      <sheetName val="Catón-11"/>
      <sheetName val="nómina-12"/>
      <sheetName val="Catón-12"/>
      <sheetName val="nómina-13"/>
      <sheetName val="Catón-13"/>
      <sheetName val="nómina-14"/>
      <sheetName val="Catón-14"/>
      <sheetName val="nómina-15"/>
      <sheetName val="Catón-15"/>
      <sheetName val="nómina-16"/>
      <sheetName val="Catón-16"/>
      <sheetName val="nómina-17"/>
      <sheetName val="Catón-17"/>
      <sheetName val="nómina-18"/>
      <sheetName val="nómina-18 (2)"/>
      <sheetName val="Catón-18 (2)"/>
      <sheetName val="nómina-19"/>
      <sheetName val="Catón-19"/>
      <sheetName val="nómina-19 (2)"/>
      <sheetName val="Catón-19 (2)"/>
      <sheetName val="nómina-20"/>
      <sheetName val="nómina-20 (2%)"/>
      <sheetName val="Catón-20(2%)"/>
      <sheetName val="nómina-21 (0,9%)"/>
      <sheetName val="Catón-21 (0,9%)"/>
      <sheetName val="nómina-22 (2%)"/>
      <sheetName val="Catón-22 (2%)"/>
      <sheetName val="nómina-22 (2) 3,5%"/>
      <sheetName val="nómina-23 (2,5%)"/>
      <sheetName val="nómina-23 (2) 3%"/>
      <sheetName val="nomina-23 (3) 3,5%"/>
      <sheetName val="nómina-24 (2%)"/>
      <sheetName val="nómina-24 (2) 2,5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1136.33</v>
          </cell>
          <cell r="F6">
            <v>3663.6000000000004</v>
          </cell>
          <cell r="N6">
            <v>18314.52</v>
          </cell>
        </row>
        <row r="7">
          <cell r="N7">
            <v>14241.72</v>
          </cell>
          <cell r="T7">
            <v>1300.8800000000001</v>
          </cell>
          <cell r="U7">
            <v>802.76</v>
          </cell>
        </row>
        <row r="8">
          <cell r="B8">
            <v>1019.23</v>
          </cell>
          <cell r="F8">
            <v>2629.44</v>
          </cell>
          <cell r="N8">
            <v>8856.36</v>
          </cell>
        </row>
        <row r="9">
          <cell r="F9">
            <v>2214</v>
          </cell>
          <cell r="N9">
            <v>8856.36</v>
          </cell>
          <cell r="T9">
            <v>1124.8499999999999</v>
          </cell>
          <cell r="U9">
            <v>820.37</v>
          </cell>
        </row>
        <row r="10">
          <cell r="B10">
            <v>976.4</v>
          </cell>
          <cell r="F10">
            <v>2052.2400000000002</v>
          </cell>
          <cell r="N10">
            <v>8110.92</v>
          </cell>
        </row>
        <row r="11">
          <cell r="B11">
            <v>933.5</v>
          </cell>
          <cell r="F11">
            <v>1782.3600000000001</v>
          </cell>
          <cell r="N11">
            <v>7955.2800000000007</v>
          </cell>
          <cell r="T11">
            <v>983.27</v>
          </cell>
          <cell r="U11">
            <v>849.84</v>
          </cell>
        </row>
        <row r="12">
          <cell r="B12">
            <v>819</v>
          </cell>
          <cell r="F12">
            <v>1782.3600000000001</v>
          </cell>
          <cell r="N12">
            <v>7955.2800000000007</v>
          </cell>
        </row>
        <row r="13">
          <cell r="F13">
            <v>1717.44</v>
          </cell>
          <cell r="N13">
            <v>7798.92</v>
          </cell>
          <cell r="T13">
            <v>844.57</v>
          </cell>
          <cell r="U13">
            <v>729.96</v>
          </cell>
        </row>
        <row r="14">
          <cell r="B14">
            <v>726.62</v>
          </cell>
          <cell r="F14">
            <v>1545.72</v>
          </cell>
          <cell r="N14">
            <v>6411.7199999999993</v>
          </cell>
        </row>
        <row r="15">
          <cell r="F15">
            <v>1374</v>
          </cell>
          <cell r="N15">
            <v>6411.7199999999993</v>
          </cell>
          <cell r="T15">
            <v>702.92</v>
          </cell>
          <cell r="U15">
            <v>696.51</v>
          </cell>
        </row>
        <row r="16">
          <cell r="F16">
            <v>1374</v>
          </cell>
          <cell r="N16">
            <v>6411.7199999999993</v>
          </cell>
        </row>
        <row r="17">
          <cell r="F17">
            <v>1374</v>
          </cell>
          <cell r="N17">
            <v>6411.7199999999993</v>
          </cell>
          <cell r="T17">
            <v>643.36</v>
          </cell>
          <cell r="U17">
            <v>643.36</v>
          </cell>
        </row>
        <row r="18">
          <cell r="B18">
            <v>683.75</v>
          </cell>
          <cell r="F18">
            <v>1098.72</v>
          </cell>
          <cell r="N18">
            <v>5355</v>
          </cell>
        </row>
        <row r="19">
          <cell r="F19">
            <v>1098.72</v>
          </cell>
          <cell r="N19">
            <v>5355</v>
          </cell>
        </row>
        <row r="20">
          <cell r="F20">
            <v>1198.72</v>
          </cell>
          <cell r="N20">
            <v>5355</v>
          </cell>
        </row>
        <row r="21">
          <cell r="F21">
            <v>1098.72</v>
          </cell>
          <cell r="N21">
            <v>5355</v>
          </cell>
        </row>
        <row r="22">
          <cell r="B22">
            <v>598.04</v>
          </cell>
          <cell r="F22">
            <v>1462.08</v>
          </cell>
          <cell r="N22">
            <v>8069.52</v>
          </cell>
          <cell r="U22">
            <v>50.07</v>
          </cell>
          <cell r="V22">
            <v>30.91</v>
          </cell>
        </row>
        <row r="23">
          <cell r="F23">
            <v>1098.72</v>
          </cell>
          <cell r="N23">
            <v>5355</v>
          </cell>
          <cell r="U23">
            <v>40.83</v>
          </cell>
          <cell r="V23">
            <v>29.77</v>
          </cell>
        </row>
        <row r="24">
          <cell r="B24">
            <v>555.25</v>
          </cell>
          <cell r="F24">
            <v>826.19999999999993</v>
          </cell>
          <cell r="N24">
            <v>5035.5599999999995</v>
          </cell>
          <cell r="U24">
            <v>35.82</v>
          </cell>
          <cell r="V24">
            <v>30.98</v>
          </cell>
        </row>
        <row r="25">
          <cell r="F25">
            <v>826.19999999999993</v>
          </cell>
          <cell r="N25">
            <v>4716.24</v>
          </cell>
          <cell r="U25">
            <v>30.91</v>
          </cell>
          <cell r="V25">
            <v>26.68</v>
          </cell>
        </row>
        <row r="26">
          <cell r="F26">
            <v>826.19999999999993</v>
          </cell>
          <cell r="N26">
            <v>5035.5599999999995</v>
          </cell>
          <cell r="U26">
            <v>21.04</v>
          </cell>
          <cell r="V26">
            <v>20.82</v>
          </cell>
        </row>
        <row r="27">
          <cell r="F27">
            <v>874.92</v>
          </cell>
          <cell r="N27">
            <v>4716.24</v>
          </cell>
          <cell r="U27">
            <v>15.84</v>
          </cell>
          <cell r="V27">
            <v>15.84</v>
          </cell>
        </row>
        <row r="28">
          <cell r="F28">
            <v>874.92</v>
          </cell>
          <cell r="N28">
            <v>4716.24</v>
          </cell>
        </row>
        <row r="29">
          <cell r="B29">
            <v>515.77</v>
          </cell>
          <cell r="F29">
            <v>965.40000000000009</v>
          </cell>
          <cell r="N29">
            <v>6382.7999999999993</v>
          </cell>
        </row>
        <row r="30">
          <cell r="F30">
            <v>874.92</v>
          </cell>
          <cell r="N30">
            <v>4716.24</v>
          </cell>
        </row>
        <row r="31">
          <cell r="F31">
            <v>874.92</v>
          </cell>
          <cell r="N31">
            <v>4716.24</v>
          </cell>
        </row>
        <row r="32">
          <cell r="F32">
            <v>806.40000000000009</v>
          </cell>
          <cell r="N32">
            <v>4716.24</v>
          </cell>
        </row>
        <row r="33">
          <cell r="F33">
            <v>826.19999999999993</v>
          </cell>
          <cell r="N33">
            <v>0</v>
          </cell>
        </row>
        <row r="34">
          <cell r="F34">
            <v>826.19999999999993</v>
          </cell>
          <cell r="N34">
            <v>4716.24</v>
          </cell>
        </row>
        <row r="35">
          <cell r="F35">
            <v>926.2</v>
          </cell>
          <cell r="N35">
            <v>0</v>
          </cell>
        </row>
        <row r="36">
          <cell r="F36">
            <v>926.2</v>
          </cell>
          <cell r="N36">
            <v>4716.24</v>
          </cell>
        </row>
        <row r="37">
          <cell r="F37">
            <v>731.52</v>
          </cell>
          <cell r="N37">
            <v>0</v>
          </cell>
        </row>
        <row r="38">
          <cell r="F38">
            <v>806.40000000000009</v>
          </cell>
          <cell r="N38">
            <v>4716.24</v>
          </cell>
        </row>
        <row r="39">
          <cell r="F39">
            <v>806.40000000000009</v>
          </cell>
          <cell r="N39">
            <v>0</v>
          </cell>
        </row>
        <row r="40">
          <cell r="B40">
            <v>489.45</v>
          </cell>
          <cell r="F40">
            <v>731.52</v>
          </cell>
          <cell r="N40">
            <v>4716.24</v>
          </cell>
        </row>
        <row r="41">
          <cell r="F41">
            <v>731.52</v>
          </cell>
          <cell r="N41">
            <v>0</v>
          </cell>
        </row>
        <row r="42">
          <cell r="F42">
            <v>731.52</v>
          </cell>
          <cell r="N42">
            <v>0</v>
          </cell>
        </row>
        <row r="43">
          <cell r="F43">
            <v>731.52</v>
          </cell>
          <cell r="N43">
            <v>4716.24</v>
          </cell>
        </row>
        <row r="44">
          <cell r="B44">
            <v>463.11</v>
          </cell>
          <cell r="F44">
            <v>874.92</v>
          </cell>
          <cell r="N44">
            <v>4716.24</v>
          </cell>
        </row>
        <row r="45">
          <cell r="F45">
            <v>777.48</v>
          </cell>
          <cell r="N45">
            <v>0</v>
          </cell>
        </row>
        <row r="46">
          <cell r="F46">
            <v>777.48</v>
          </cell>
          <cell r="N46">
            <v>4716.24</v>
          </cell>
        </row>
        <row r="47">
          <cell r="F47">
            <v>926.2</v>
          </cell>
          <cell r="N47">
            <v>0</v>
          </cell>
        </row>
        <row r="48">
          <cell r="F48">
            <v>926.2</v>
          </cell>
          <cell r="N48">
            <v>4716.24</v>
          </cell>
        </row>
        <row r="49">
          <cell r="F49">
            <v>806.40000000000009</v>
          </cell>
          <cell r="N49">
            <v>4716.24</v>
          </cell>
        </row>
        <row r="50">
          <cell r="F50">
            <v>806.40000000000009</v>
          </cell>
          <cell r="N50">
            <v>4716.24</v>
          </cell>
        </row>
        <row r="51">
          <cell r="B51">
            <v>436.76</v>
          </cell>
          <cell r="F51">
            <v>731.52</v>
          </cell>
          <cell r="N51">
            <v>0</v>
          </cell>
        </row>
        <row r="52">
          <cell r="F52">
            <v>826.19999999999993</v>
          </cell>
          <cell r="N52">
            <v>0</v>
          </cell>
        </row>
        <row r="53">
          <cell r="F53">
            <v>731.52</v>
          </cell>
          <cell r="N53">
            <v>4716.24</v>
          </cell>
        </row>
        <row r="54">
          <cell r="F54">
            <v>806.40000000000009</v>
          </cell>
          <cell r="N54">
            <v>0</v>
          </cell>
        </row>
        <row r="55">
          <cell r="F55">
            <v>806.40000000000009</v>
          </cell>
          <cell r="N55">
            <v>4716.24</v>
          </cell>
        </row>
        <row r="56">
          <cell r="F56">
            <v>731.52</v>
          </cell>
          <cell r="N56">
            <v>0</v>
          </cell>
        </row>
        <row r="57">
          <cell r="F57">
            <v>731.52</v>
          </cell>
          <cell r="N57">
            <v>4716.24</v>
          </cell>
        </row>
        <row r="58">
          <cell r="B58">
            <v>384.1</v>
          </cell>
          <cell r="F58">
            <v>731.52</v>
          </cell>
          <cell r="N58">
            <v>4716.24</v>
          </cell>
        </row>
        <row r="59">
          <cell r="F59">
            <v>731.52</v>
          </cell>
          <cell r="N59">
            <v>0</v>
          </cell>
        </row>
        <row r="60">
          <cell r="B60">
            <v>372.83</v>
          </cell>
          <cell r="F60">
            <v>732.96</v>
          </cell>
          <cell r="N60">
            <v>4716.24</v>
          </cell>
        </row>
        <row r="61">
          <cell r="F61">
            <v>663.36</v>
          </cell>
          <cell r="N61">
            <v>4716.24</v>
          </cell>
        </row>
        <row r="62">
          <cell r="F62">
            <v>663.36</v>
          </cell>
          <cell r="N62">
            <v>0</v>
          </cell>
        </row>
      </sheetData>
      <sheetData sheetId="64"/>
      <sheetData sheetId="6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7"/>
  <sheetViews>
    <sheetView tabSelected="1" workbookViewId="0">
      <selection activeCell="J22" sqref="J22"/>
    </sheetView>
  </sheetViews>
  <sheetFormatPr baseColWidth="10" defaultRowHeight="14.25"/>
  <cols>
    <col min="1" max="1" width="6.375" customWidth="1"/>
    <col min="2" max="2" width="10.75" style="6" customWidth="1"/>
    <col min="3" max="3" width="2.125" style="6" customWidth="1"/>
    <col min="4" max="4" width="10.75" style="5" customWidth="1"/>
    <col min="5" max="5" width="2.25" customWidth="1"/>
    <col min="6" max="6" width="10.75" style="6" customWidth="1"/>
    <col min="7" max="7" width="1.875" style="7" customWidth="1"/>
    <col min="8" max="8" width="10.75" style="6" customWidth="1"/>
    <col min="9" max="9" width="1.875" style="7" customWidth="1"/>
    <col min="10" max="10" width="10.75" style="5" customWidth="1"/>
    <col min="11" max="11" width="2.125" customWidth="1"/>
    <col min="12" max="12" width="10.75" style="6" customWidth="1"/>
    <col min="13" max="13" width="1.875" style="7" customWidth="1"/>
    <col min="14" max="14" width="10.75" style="5" customWidth="1"/>
    <col min="15" max="15" width="2.125" customWidth="1"/>
    <col min="16" max="16" width="40.75" customWidth="1"/>
    <col min="17" max="18" width="5.125" customWidth="1"/>
    <col min="19" max="19" width="2.75" customWidth="1"/>
    <col min="20" max="22" width="12.75" style="5" customWidth="1"/>
    <col min="23" max="23" width="1.625" customWidth="1"/>
    <col min="24" max="24" width="13.75" style="4" customWidth="1"/>
    <col min="25" max="25" width="2.75" customWidth="1"/>
    <col min="28" max="28" width="11.375" style="5"/>
    <col min="257" max="257" width="6.375" customWidth="1"/>
    <col min="258" max="258" width="10.75" customWidth="1"/>
    <col min="259" max="259" width="2.125" customWidth="1"/>
    <col min="260" max="260" width="10.75" customWidth="1"/>
    <col min="261" max="261" width="2.25" customWidth="1"/>
    <col min="262" max="262" width="10.75" customWidth="1"/>
    <col min="263" max="263" width="1.875" customWidth="1"/>
    <col min="264" max="264" width="10.75" customWidth="1"/>
    <col min="265" max="265" width="1.875" customWidth="1"/>
    <col min="266" max="266" width="10.75" customWidth="1"/>
    <col min="267" max="267" width="2.125" customWidth="1"/>
    <col min="268" max="268" width="10.75" customWidth="1"/>
    <col min="269" max="269" width="1.875" customWidth="1"/>
    <col min="270" max="270" width="10.75" customWidth="1"/>
    <col min="271" max="271" width="2.125" customWidth="1"/>
    <col min="272" max="272" width="40.75" customWidth="1"/>
    <col min="273" max="274" width="5.125" customWidth="1"/>
    <col min="275" max="275" width="2.75" customWidth="1"/>
    <col min="276" max="278" width="12.75" customWidth="1"/>
    <col min="279" max="279" width="1.625" customWidth="1"/>
    <col min="280" max="280" width="13.75" customWidth="1"/>
    <col min="281" max="281" width="2.75" customWidth="1"/>
    <col min="513" max="513" width="6.375" customWidth="1"/>
    <col min="514" max="514" width="10.75" customWidth="1"/>
    <col min="515" max="515" width="2.125" customWidth="1"/>
    <col min="516" max="516" width="10.75" customWidth="1"/>
    <col min="517" max="517" width="2.25" customWidth="1"/>
    <col min="518" max="518" width="10.75" customWidth="1"/>
    <col min="519" max="519" width="1.875" customWidth="1"/>
    <col min="520" max="520" width="10.75" customWidth="1"/>
    <col min="521" max="521" width="1.875" customWidth="1"/>
    <col min="522" max="522" width="10.75" customWidth="1"/>
    <col min="523" max="523" width="2.125" customWidth="1"/>
    <col min="524" max="524" width="10.75" customWidth="1"/>
    <col min="525" max="525" width="1.875" customWidth="1"/>
    <col min="526" max="526" width="10.75" customWidth="1"/>
    <col min="527" max="527" width="2.125" customWidth="1"/>
    <col min="528" max="528" width="40.75" customWidth="1"/>
    <col min="529" max="530" width="5.125" customWidth="1"/>
    <col min="531" max="531" width="2.75" customWidth="1"/>
    <col min="532" max="534" width="12.75" customWidth="1"/>
    <col min="535" max="535" width="1.625" customWidth="1"/>
    <col min="536" max="536" width="13.75" customWidth="1"/>
    <col min="537" max="537" width="2.75" customWidth="1"/>
    <col min="769" max="769" width="6.375" customWidth="1"/>
    <col min="770" max="770" width="10.75" customWidth="1"/>
    <col min="771" max="771" width="2.125" customWidth="1"/>
    <col min="772" max="772" width="10.75" customWidth="1"/>
    <col min="773" max="773" width="2.25" customWidth="1"/>
    <col min="774" max="774" width="10.75" customWidth="1"/>
    <col min="775" max="775" width="1.875" customWidth="1"/>
    <col min="776" max="776" width="10.75" customWidth="1"/>
    <col min="777" max="777" width="1.875" customWidth="1"/>
    <col min="778" max="778" width="10.75" customWidth="1"/>
    <col min="779" max="779" width="2.125" customWidth="1"/>
    <col min="780" max="780" width="10.75" customWidth="1"/>
    <col min="781" max="781" width="1.875" customWidth="1"/>
    <col min="782" max="782" width="10.75" customWidth="1"/>
    <col min="783" max="783" width="2.125" customWidth="1"/>
    <col min="784" max="784" width="40.75" customWidth="1"/>
    <col min="785" max="786" width="5.125" customWidth="1"/>
    <col min="787" max="787" width="2.75" customWidth="1"/>
    <col min="788" max="790" width="12.75" customWidth="1"/>
    <col min="791" max="791" width="1.625" customWidth="1"/>
    <col min="792" max="792" width="13.75" customWidth="1"/>
    <col min="793" max="793" width="2.75" customWidth="1"/>
    <col min="1025" max="1025" width="6.375" customWidth="1"/>
    <col min="1026" max="1026" width="10.75" customWidth="1"/>
    <col min="1027" max="1027" width="2.125" customWidth="1"/>
    <col min="1028" max="1028" width="10.75" customWidth="1"/>
    <col min="1029" max="1029" width="2.25" customWidth="1"/>
    <col min="1030" max="1030" width="10.75" customWidth="1"/>
    <col min="1031" max="1031" width="1.875" customWidth="1"/>
    <col min="1032" max="1032" width="10.75" customWidth="1"/>
    <col min="1033" max="1033" width="1.875" customWidth="1"/>
    <col min="1034" max="1034" width="10.75" customWidth="1"/>
    <col min="1035" max="1035" width="2.125" customWidth="1"/>
    <col min="1036" max="1036" width="10.75" customWidth="1"/>
    <col min="1037" max="1037" width="1.875" customWidth="1"/>
    <col min="1038" max="1038" width="10.75" customWidth="1"/>
    <col min="1039" max="1039" width="2.125" customWidth="1"/>
    <col min="1040" max="1040" width="40.75" customWidth="1"/>
    <col min="1041" max="1042" width="5.125" customWidth="1"/>
    <col min="1043" max="1043" width="2.75" customWidth="1"/>
    <col min="1044" max="1046" width="12.75" customWidth="1"/>
    <col min="1047" max="1047" width="1.625" customWidth="1"/>
    <col min="1048" max="1048" width="13.75" customWidth="1"/>
    <col min="1049" max="1049" width="2.75" customWidth="1"/>
    <col min="1281" max="1281" width="6.375" customWidth="1"/>
    <col min="1282" max="1282" width="10.75" customWidth="1"/>
    <col min="1283" max="1283" width="2.125" customWidth="1"/>
    <col min="1284" max="1284" width="10.75" customWidth="1"/>
    <col min="1285" max="1285" width="2.25" customWidth="1"/>
    <col min="1286" max="1286" width="10.75" customWidth="1"/>
    <col min="1287" max="1287" width="1.875" customWidth="1"/>
    <col min="1288" max="1288" width="10.75" customWidth="1"/>
    <col min="1289" max="1289" width="1.875" customWidth="1"/>
    <col min="1290" max="1290" width="10.75" customWidth="1"/>
    <col min="1291" max="1291" width="2.125" customWidth="1"/>
    <col min="1292" max="1292" width="10.75" customWidth="1"/>
    <col min="1293" max="1293" width="1.875" customWidth="1"/>
    <col min="1294" max="1294" width="10.75" customWidth="1"/>
    <col min="1295" max="1295" width="2.125" customWidth="1"/>
    <col min="1296" max="1296" width="40.75" customWidth="1"/>
    <col min="1297" max="1298" width="5.125" customWidth="1"/>
    <col min="1299" max="1299" width="2.75" customWidth="1"/>
    <col min="1300" max="1302" width="12.75" customWidth="1"/>
    <col min="1303" max="1303" width="1.625" customWidth="1"/>
    <col min="1304" max="1304" width="13.75" customWidth="1"/>
    <col min="1305" max="1305" width="2.75" customWidth="1"/>
    <col min="1537" max="1537" width="6.375" customWidth="1"/>
    <col min="1538" max="1538" width="10.75" customWidth="1"/>
    <col min="1539" max="1539" width="2.125" customWidth="1"/>
    <col min="1540" max="1540" width="10.75" customWidth="1"/>
    <col min="1541" max="1541" width="2.25" customWidth="1"/>
    <col min="1542" max="1542" width="10.75" customWidth="1"/>
    <col min="1543" max="1543" width="1.875" customWidth="1"/>
    <col min="1544" max="1544" width="10.75" customWidth="1"/>
    <col min="1545" max="1545" width="1.875" customWidth="1"/>
    <col min="1546" max="1546" width="10.75" customWidth="1"/>
    <col min="1547" max="1547" width="2.125" customWidth="1"/>
    <col min="1548" max="1548" width="10.75" customWidth="1"/>
    <col min="1549" max="1549" width="1.875" customWidth="1"/>
    <col min="1550" max="1550" width="10.75" customWidth="1"/>
    <col min="1551" max="1551" width="2.125" customWidth="1"/>
    <col min="1552" max="1552" width="40.75" customWidth="1"/>
    <col min="1553" max="1554" width="5.125" customWidth="1"/>
    <col min="1555" max="1555" width="2.75" customWidth="1"/>
    <col min="1556" max="1558" width="12.75" customWidth="1"/>
    <col min="1559" max="1559" width="1.625" customWidth="1"/>
    <col min="1560" max="1560" width="13.75" customWidth="1"/>
    <col min="1561" max="1561" width="2.75" customWidth="1"/>
    <col min="1793" max="1793" width="6.375" customWidth="1"/>
    <col min="1794" max="1794" width="10.75" customWidth="1"/>
    <col min="1795" max="1795" width="2.125" customWidth="1"/>
    <col min="1796" max="1796" width="10.75" customWidth="1"/>
    <col min="1797" max="1797" width="2.25" customWidth="1"/>
    <col min="1798" max="1798" width="10.75" customWidth="1"/>
    <col min="1799" max="1799" width="1.875" customWidth="1"/>
    <col min="1800" max="1800" width="10.75" customWidth="1"/>
    <col min="1801" max="1801" width="1.875" customWidth="1"/>
    <col min="1802" max="1802" width="10.75" customWidth="1"/>
    <col min="1803" max="1803" width="2.125" customWidth="1"/>
    <col min="1804" max="1804" width="10.75" customWidth="1"/>
    <col min="1805" max="1805" width="1.875" customWidth="1"/>
    <col min="1806" max="1806" width="10.75" customWidth="1"/>
    <col min="1807" max="1807" width="2.125" customWidth="1"/>
    <col min="1808" max="1808" width="40.75" customWidth="1"/>
    <col min="1809" max="1810" width="5.125" customWidth="1"/>
    <col min="1811" max="1811" width="2.75" customWidth="1"/>
    <col min="1812" max="1814" width="12.75" customWidth="1"/>
    <col min="1815" max="1815" width="1.625" customWidth="1"/>
    <col min="1816" max="1816" width="13.75" customWidth="1"/>
    <col min="1817" max="1817" width="2.75" customWidth="1"/>
    <col min="2049" max="2049" width="6.375" customWidth="1"/>
    <col min="2050" max="2050" width="10.75" customWidth="1"/>
    <col min="2051" max="2051" width="2.125" customWidth="1"/>
    <col min="2052" max="2052" width="10.75" customWidth="1"/>
    <col min="2053" max="2053" width="2.25" customWidth="1"/>
    <col min="2054" max="2054" width="10.75" customWidth="1"/>
    <col min="2055" max="2055" width="1.875" customWidth="1"/>
    <col min="2056" max="2056" width="10.75" customWidth="1"/>
    <col min="2057" max="2057" width="1.875" customWidth="1"/>
    <col min="2058" max="2058" width="10.75" customWidth="1"/>
    <col min="2059" max="2059" width="2.125" customWidth="1"/>
    <col min="2060" max="2060" width="10.75" customWidth="1"/>
    <col min="2061" max="2061" width="1.875" customWidth="1"/>
    <col min="2062" max="2062" width="10.75" customWidth="1"/>
    <col min="2063" max="2063" width="2.125" customWidth="1"/>
    <col min="2064" max="2064" width="40.75" customWidth="1"/>
    <col min="2065" max="2066" width="5.125" customWidth="1"/>
    <col min="2067" max="2067" width="2.75" customWidth="1"/>
    <col min="2068" max="2070" width="12.75" customWidth="1"/>
    <col min="2071" max="2071" width="1.625" customWidth="1"/>
    <col min="2072" max="2072" width="13.75" customWidth="1"/>
    <col min="2073" max="2073" width="2.75" customWidth="1"/>
    <col min="2305" max="2305" width="6.375" customWidth="1"/>
    <col min="2306" max="2306" width="10.75" customWidth="1"/>
    <col min="2307" max="2307" width="2.125" customWidth="1"/>
    <col min="2308" max="2308" width="10.75" customWidth="1"/>
    <col min="2309" max="2309" width="2.25" customWidth="1"/>
    <col min="2310" max="2310" width="10.75" customWidth="1"/>
    <col min="2311" max="2311" width="1.875" customWidth="1"/>
    <col min="2312" max="2312" width="10.75" customWidth="1"/>
    <col min="2313" max="2313" width="1.875" customWidth="1"/>
    <col min="2314" max="2314" width="10.75" customWidth="1"/>
    <col min="2315" max="2315" width="2.125" customWidth="1"/>
    <col min="2316" max="2316" width="10.75" customWidth="1"/>
    <col min="2317" max="2317" width="1.875" customWidth="1"/>
    <col min="2318" max="2318" width="10.75" customWidth="1"/>
    <col min="2319" max="2319" width="2.125" customWidth="1"/>
    <col min="2320" max="2320" width="40.75" customWidth="1"/>
    <col min="2321" max="2322" width="5.125" customWidth="1"/>
    <col min="2323" max="2323" width="2.75" customWidth="1"/>
    <col min="2324" max="2326" width="12.75" customWidth="1"/>
    <col min="2327" max="2327" width="1.625" customWidth="1"/>
    <col min="2328" max="2328" width="13.75" customWidth="1"/>
    <col min="2329" max="2329" width="2.75" customWidth="1"/>
    <col min="2561" max="2561" width="6.375" customWidth="1"/>
    <col min="2562" max="2562" width="10.75" customWidth="1"/>
    <col min="2563" max="2563" width="2.125" customWidth="1"/>
    <col min="2564" max="2564" width="10.75" customWidth="1"/>
    <col min="2565" max="2565" width="2.25" customWidth="1"/>
    <col min="2566" max="2566" width="10.75" customWidth="1"/>
    <col min="2567" max="2567" width="1.875" customWidth="1"/>
    <col min="2568" max="2568" width="10.75" customWidth="1"/>
    <col min="2569" max="2569" width="1.875" customWidth="1"/>
    <col min="2570" max="2570" width="10.75" customWidth="1"/>
    <col min="2571" max="2571" width="2.125" customWidth="1"/>
    <col min="2572" max="2572" width="10.75" customWidth="1"/>
    <col min="2573" max="2573" width="1.875" customWidth="1"/>
    <col min="2574" max="2574" width="10.75" customWidth="1"/>
    <col min="2575" max="2575" width="2.125" customWidth="1"/>
    <col min="2576" max="2576" width="40.75" customWidth="1"/>
    <col min="2577" max="2578" width="5.125" customWidth="1"/>
    <col min="2579" max="2579" width="2.75" customWidth="1"/>
    <col min="2580" max="2582" width="12.75" customWidth="1"/>
    <col min="2583" max="2583" width="1.625" customWidth="1"/>
    <col min="2584" max="2584" width="13.75" customWidth="1"/>
    <col min="2585" max="2585" width="2.75" customWidth="1"/>
    <col min="2817" max="2817" width="6.375" customWidth="1"/>
    <col min="2818" max="2818" width="10.75" customWidth="1"/>
    <col min="2819" max="2819" width="2.125" customWidth="1"/>
    <col min="2820" max="2820" width="10.75" customWidth="1"/>
    <col min="2821" max="2821" width="2.25" customWidth="1"/>
    <col min="2822" max="2822" width="10.75" customWidth="1"/>
    <col min="2823" max="2823" width="1.875" customWidth="1"/>
    <col min="2824" max="2824" width="10.75" customWidth="1"/>
    <col min="2825" max="2825" width="1.875" customWidth="1"/>
    <col min="2826" max="2826" width="10.75" customWidth="1"/>
    <col min="2827" max="2827" width="2.125" customWidth="1"/>
    <col min="2828" max="2828" width="10.75" customWidth="1"/>
    <col min="2829" max="2829" width="1.875" customWidth="1"/>
    <col min="2830" max="2830" width="10.75" customWidth="1"/>
    <col min="2831" max="2831" width="2.125" customWidth="1"/>
    <col min="2832" max="2832" width="40.75" customWidth="1"/>
    <col min="2833" max="2834" width="5.125" customWidth="1"/>
    <col min="2835" max="2835" width="2.75" customWidth="1"/>
    <col min="2836" max="2838" width="12.75" customWidth="1"/>
    <col min="2839" max="2839" width="1.625" customWidth="1"/>
    <col min="2840" max="2840" width="13.75" customWidth="1"/>
    <col min="2841" max="2841" width="2.75" customWidth="1"/>
    <col min="3073" max="3073" width="6.375" customWidth="1"/>
    <col min="3074" max="3074" width="10.75" customWidth="1"/>
    <col min="3075" max="3075" width="2.125" customWidth="1"/>
    <col min="3076" max="3076" width="10.75" customWidth="1"/>
    <col min="3077" max="3077" width="2.25" customWidth="1"/>
    <col min="3078" max="3078" width="10.75" customWidth="1"/>
    <col min="3079" max="3079" width="1.875" customWidth="1"/>
    <col min="3080" max="3080" width="10.75" customWidth="1"/>
    <col min="3081" max="3081" width="1.875" customWidth="1"/>
    <col min="3082" max="3082" width="10.75" customWidth="1"/>
    <col min="3083" max="3083" width="2.125" customWidth="1"/>
    <col min="3084" max="3084" width="10.75" customWidth="1"/>
    <col min="3085" max="3085" width="1.875" customWidth="1"/>
    <col min="3086" max="3086" width="10.75" customWidth="1"/>
    <col min="3087" max="3087" width="2.125" customWidth="1"/>
    <col min="3088" max="3088" width="40.75" customWidth="1"/>
    <col min="3089" max="3090" width="5.125" customWidth="1"/>
    <col min="3091" max="3091" width="2.75" customWidth="1"/>
    <col min="3092" max="3094" width="12.75" customWidth="1"/>
    <col min="3095" max="3095" width="1.625" customWidth="1"/>
    <col min="3096" max="3096" width="13.75" customWidth="1"/>
    <col min="3097" max="3097" width="2.75" customWidth="1"/>
    <col min="3329" max="3329" width="6.375" customWidth="1"/>
    <col min="3330" max="3330" width="10.75" customWidth="1"/>
    <col min="3331" max="3331" width="2.125" customWidth="1"/>
    <col min="3332" max="3332" width="10.75" customWidth="1"/>
    <col min="3333" max="3333" width="2.25" customWidth="1"/>
    <col min="3334" max="3334" width="10.75" customWidth="1"/>
    <col min="3335" max="3335" width="1.875" customWidth="1"/>
    <col min="3336" max="3336" width="10.75" customWidth="1"/>
    <col min="3337" max="3337" width="1.875" customWidth="1"/>
    <col min="3338" max="3338" width="10.75" customWidth="1"/>
    <col min="3339" max="3339" width="2.125" customWidth="1"/>
    <col min="3340" max="3340" width="10.75" customWidth="1"/>
    <col min="3341" max="3341" width="1.875" customWidth="1"/>
    <col min="3342" max="3342" width="10.75" customWidth="1"/>
    <col min="3343" max="3343" width="2.125" customWidth="1"/>
    <col min="3344" max="3344" width="40.75" customWidth="1"/>
    <col min="3345" max="3346" width="5.125" customWidth="1"/>
    <col min="3347" max="3347" width="2.75" customWidth="1"/>
    <col min="3348" max="3350" width="12.75" customWidth="1"/>
    <col min="3351" max="3351" width="1.625" customWidth="1"/>
    <col min="3352" max="3352" width="13.75" customWidth="1"/>
    <col min="3353" max="3353" width="2.75" customWidth="1"/>
    <col min="3585" max="3585" width="6.375" customWidth="1"/>
    <col min="3586" max="3586" width="10.75" customWidth="1"/>
    <col min="3587" max="3587" width="2.125" customWidth="1"/>
    <col min="3588" max="3588" width="10.75" customWidth="1"/>
    <col min="3589" max="3589" width="2.25" customWidth="1"/>
    <col min="3590" max="3590" width="10.75" customWidth="1"/>
    <col min="3591" max="3591" width="1.875" customWidth="1"/>
    <col min="3592" max="3592" width="10.75" customWidth="1"/>
    <col min="3593" max="3593" width="1.875" customWidth="1"/>
    <col min="3594" max="3594" width="10.75" customWidth="1"/>
    <col min="3595" max="3595" width="2.125" customWidth="1"/>
    <col min="3596" max="3596" width="10.75" customWidth="1"/>
    <col min="3597" max="3597" width="1.875" customWidth="1"/>
    <col min="3598" max="3598" width="10.75" customWidth="1"/>
    <col min="3599" max="3599" width="2.125" customWidth="1"/>
    <col min="3600" max="3600" width="40.75" customWidth="1"/>
    <col min="3601" max="3602" width="5.125" customWidth="1"/>
    <col min="3603" max="3603" width="2.75" customWidth="1"/>
    <col min="3604" max="3606" width="12.75" customWidth="1"/>
    <col min="3607" max="3607" width="1.625" customWidth="1"/>
    <col min="3608" max="3608" width="13.75" customWidth="1"/>
    <col min="3609" max="3609" width="2.75" customWidth="1"/>
    <col min="3841" max="3841" width="6.375" customWidth="1"/>
    <col min="3842" max="3842" width="10.75" customWidth="1"/>
    <col min="3843" max="3843" width="2.125" customWidth="1"/>
    <col min="3844" max="3844" width="10.75" customWidth="1"/>
    <col min="3845" max="3845" width="2.25" customWidth="1"/>
    <col min="3846" max="3846" width="10.75" customWidth="1"/>
    <col min="3847" max="3847" width="1.875" customWidth="1"/>
    <col min="3848" max="3848" width="10.75" customWidth="1"/>
    <col min="3849" max="3849" width="1.875" customWidth="1"/>
    <col min="3850" max="3850" width="10.75" customWidth="1"/>
    <col min="3851" max="3851" width="2.125" customWidth="1"/>
    <col min="3852" max="3852" width="10.75" customWidth="1"/>
    <col min="3853" max="3853" width="1.875" customWidth="1"/>
    <col min="3854" max="3854" width="10.75" customWidth="1"/>
    <col min="3855" max="3855" width="2.125" customWidth="1"/>
    <col min="3856" max="3856" width="40.75" customWidth="1"/>
    <col min="3857" max="3858" width="5.125" customWidth="1"/>
    <col min="3859" max="3859" width="2.75" customWidth="1"/>
    <col min="3860" max="3862" width="12.75" customWidth="1"/>
    <col min="3863" max="3863" width="1.625" customWidth="1"/>
    <col min="3864" max="3864" width="13.75" customWidth="1"/>
    <col min="3865" max="3865" width="2.75" customWidth="1"/>
    <col min="4097" max="4097" width="6.375" customWidth="1"/>
    <col min="4098" max="4098" width="10.75" customWidth="1"/>
    <col min="4099" max="4099" width="2.125" customWidth="1"/>
    <col min="4100" max="4100" width="10.75" customWidth="1"/>
    <col min="4101" max="4101" width="2.25" customWidth="1"/>
    <col min="4102" max="4102" width="10.75" customWidth="1"/>
    <col min="4103" max="4103" width="1.875" customWidth="1"/>
    <col min="4104" max="4104" width="10.75" customWidth="1"/>
    <col min="4105" max="4105" width="1.875" customWidth="1"/>
    <col min="4106" max="4106" width="10.75" customWidth="1"/>
    <col min="4107" max="4107" width="2.125" customWidth="1"/>
    <col min="4108" max="4108" width="10.75" customWidth="1"/>
    <col min="4109" max="4109" width="1.875" customWidth="1"/>
    <col min="4110" max="4110" width="10.75" customWidth="1"/>
    <col min="4111" max="4111" width="2.125" customWidth="1"/>
    <col min="4112" max="4112" width="40.75" customWidth="1"/>
    <col min="4113" max="4114" width="5.125" customWidth="1"/>
    <col min="4115" max="4115" width="2.75" customWidth="1"/>
    <col min="4116" max="4118" width="12.75" customWidth="1"/>
    <col min="4119" max="4119" width="1.625" customWidth="1"/>
    <col min="4120" max="4120" width="13.75" customWidth="1"/>
    <col min="4121" max="4121" width="2.75" customWidth="1"/>
    <col min="4353" max="4353" width="6.375" customWidth="1"/>
    <col min="4354" max="4354" width="10.75" customWidth="1"/>
    <col min="4355" max="4355" width="2.125" customWidth="1"/>
    <col min="4356" max="4356" width="10.75" customWidth="1"/>
    <col min="4357" max="4357" width="2.25" customWidth="1"/>
    <col min="4358" max="4358" width="10.75" customWidth="1"/>
    <col min="4359" max="4359" width="1.875" customWidth="1"/>
    <col min="4360" max="4360" width="10.75" customWidth="1"/>
    <col min="4361" max="4361" width="1.875" customWidth="1"/>
    <col min="4362" max="4362" width="10.75" customWidth="1"/>
    <col min="4363" max="4363" width="2.125" customWidth="1"/>
    <col min="4364" max="4364" width="10.75" customWidth="1"/>
    <col min="4365" max="4365" width="1.875" customWidth="1"/>
    <col min="4366" max="4366" width="10.75" customWidth="1"/>
    <col min="4367" max="4367" width="2.125" customWidth="1"/>
    <col min="4368" max="4368" width="40.75" customWidth="1"/>
    <col min="4369" max="4370" width="5.125" customWidth="1"/>
    <col min="4371" max="4371" width="2.75" customWidth="1"/>
    <col min="4372" max="4374" width="12.75" customWidth="1"/>
    <col min="4375" max="4375" width="1.625" customWidth="1"/>
    <col min="4376" max="4376" width="13.75" customWidth="1"/>
    <col min="4377" max="4377" width="2.75" customWidth="1"/>
    <col min="4609" max="4609" width="6.375" customWidth="1"/>
    <col min="4610" max="4610" width="10.75" customWidth="1"/>
    <col min="4611" max="4611" width="2.125" customWidth="1"/>
    <col min="4612" max="4612" width="10.75" customWidth="1"/>
    <col min="4613" max="4613" width="2.25" customWidth="1"/>
    <col min="4614" max="4614" width="10.75" customWidth="1"/>
    <col min="4615" max="4615" width="1.875" customWidth="1"/>
    <col min="4616" max="4616" width="10.75" customWidth="1"/>
    <col min="4617" max="4617" width="1.875" customWidth="1"/>
    <col min="4618" max="4618" width="10.75" customWidth="1"/>
    <col min="4619" max="4619" width="2.125" customWidth="1"/>
    <col min="4620" max="4620" width="10.75" customWidth="1"/>
    <col min="4621" max="4621" width="1.875" customWidth="1"/>
    <col min="4622" max="4622" width="10.75" customWidth="1"/>
    <col min="4623" max="4623" width="2.125" customWidth="1"/>
    <col min="4624" max="4624" width="40.75" customWidth="1"/>
    <col min="4625" max="4626" width="5.125" customWidth="1"/>
    <col min="4627" max="4627" width="2.75" customWidth="1"/>
    <col min="4628" max="4630" width="12.75" customWidth="1"/>
    <col min="4631" max="4631" width="1.625" customWidth="1"/>
    <col min="4632" max="4632" width="13.75" customWidth="1"/>
    <col min="4633" max="4633" width="2.75" customWidth="1"/>
    <col min="4865" max="4865" width="6.375" customWidth="1"/>
    <col min="4866" max="4866" width="10.75" customWidth="1"/>
    <col min="4867" max="4867" width="2.125" customWidth="1"/>
    <col min="4868" max="4868" width="10.75" customWidth="1"/>
    <col min="4869" max="4869" width="2.25" customWidth="1"/>
    <col min="4870" max="4870" width="10.75" customWidth="1"/>
    <col min="4871" max="4871" width="1.875" customWidth="1"/>
    <col min="4872" max="4872" width="10.75" customWidth="1"/>
    <col min="4873" max="4873" width="1.875" customWidth="1"/>
    <col min="4874" max="4874" width="10.75" customWidth="1"/>
    <col min="4875" max="4875" width="2.125" customWidth="1"/>
    <col min="4876" max="4876" width="10.75" customWidth="1"/>
    <col min="4877" max="4877" width="1.875" customWidth="1"/>
    <col min="4878" max="4878" width="10.75" customWidth="1"/>
    <col min="4879" max="4879" width="2.125" customWidth="1"/>
    <col min="4880" max="4880" width="40.75" customWidth="1"/>
    <col min="4881" max="4882" width="5.125" customWidth="1"/>
    <col min="4883" max="4883" width="2.75" customWidth="1"/>
    <col min="4884" max="4886" width="12.75" customWidth="1"/>
    <col min="4887" max="4887" width="1.625" customWidth="1"/>
    <col min="4888" max="4888" width="13.75" customWidth="1"/>
    <col min="4889" max="4889" width="2.75" customWidth="1"/>
    <col min="5121" max="5121" width="6.375" customWidth="1"/>
    <col min="5122" max="5122" width="10.75" customWidth="1"/>
    <col min="5123" max="5123" width="2.125" customWidth="1"/>
    <col min="5124" max="5124" width="10.75" customWidth="1"/>
    <col min="5125" max="5125" width="2.25" customWidth="1"/>
    <col min="5126" max="5126" width="10.75" customWidth="1"/>
    <col min="5127" max="5127" width="1.875" customWidth="1"/>
    <col min="5128" max="5128" width="10.75" customWidth="1"/>
    <col min="5129" max="5129" width="1.875" customWidth="1"/>
    <col min="5130" max="5130" width="10.75" customWidth="1"/>
    <col min="5131" max="5131" width="2.125" customWidth="1"/>
    <col min="5132" max="5132" width="10.75" customWidth="1"/>
    <col min="5133" max="5133" width="1.875" customWidth="1"/>
    <col min="5134" max="5134" width="10.75" customWidth="1"/>
    <col min="5135" max="5135" width="2.125" customWidth="1"/>
    <col min="5136" max="5136" width="40.75" customWidth="1"/>
    <col min="5137" max="5138" width="5.125" customWidth="1"/>
    <col min="5139" max="5139" width="2.75" customWidth="1"/>
    <col min="5140" max="5142" width="12.75" customWidth="1"/>
    <col min="5143" max="5143" width="1.625" customWidth="1"/>
    <col min="5144" max="5144" width="13.75" customWidth="1"/>
    <col min="5145" max="5145" width="2.75" customWidth="1"/>
    <col min="5377" max="5377" width="6.375" customWidth="1"/>
    <col min="5378" max="5378" width="10.75" customWidth="1"/>
    <col min="5379" max="5379" width="2.125" customWidth="1"/>
    <col min="5380" max="5380" width="10.75" customWidth="1"/>
    <col min="5381" max="5381" width="2.25" customWidth="1"/>
    <col min="5382" max="5382" width="10.75" customWidth="1"/>
    <col min="5383" max="5383" width="1.875" customWidth="1"/>
    <col min="5384" max="5384" width="10.75" customWidth="1"/>
    <col min="5385" max="5385" width="1.875" customWidth="1"/>
    <col min="5386" max="5386" width="10.75" customWidth="1"/>
    <col min="5387" max="5387" width="2.125" customWidth="1"/>
    <col min="5388" max="5388" width="10.75" customWidth="1"/>
    <col min="5389" max="5389" width="1.875" customWidth="1"/>
    <col min="5390" max="5390" width="10.75" customWidth="1"/>
    <col min="5391" max="5391" width="2.125" customWidth="1"/>
    <col min="5392" max="5392" width="40.75" customWidth="1"/>
    <col min="5393" max="5394" width="5.125" customWidth="1"/>
    <col min="5395" max="5395" width="2.75" customWidth="1"/>
    <col min="5396" max="5398" width="12.75" customWidth="1"/>
    <col min="5399" max="5399" width="1.625" customWidth="1"/>
    <col min="5400" max="5400" width="13.75" customWidth="1"/>
    <col min="5401" max="5401" width="2.75" customWidth="1"/>
    <col min="5633" max="5633" width="6.375" customWidth="1"/>
    <col min="5634" max="5634" width="10.75" customWidth="1"/>
    <col min="5635" max="5635" width="2.125" customWidth="1"/>
    <col min="5636" max="5636" width="10.75" customWidth="1"/>
    <col min="5637" max="5637" width="2.25" customWidth="1"/>
    <col min="5638" max="5638" width="10.75" customWidth="1"/>
    <col min="5639" max="5639" width="1.875" customWidth="1"/>
    <col min="5640" max="5640" width="10.75" customWidth="1"/>
    <col min="5641" max="5641" width="1.875" customWidth="1"/>
    <col min="5642" max="5642" width="10.75" customWidth="1"/>
    <col min="5643" max="5643" width="2.125" customWidth="1"/>
    <col min="5644" max="5644" width="10.75" customWidth="1"/>
    <col min="5645" max="5645" width="1.875" customWidth="1"/>
    <col min="5646" max="5646" width="10.75" customWidth="1"/>
    <col min="5647" max="5647" width="2.125" customWidth="1"/>
    <col min="5648" max="5648" width="40.75" customWidth="1"/>
    <col min="5649" max="5650" width="5.125" customWidth="1"/>
    <col min="5651" max="5651" width="2.75" customWidth="1"/>
    <col min="5652" max="5654" width="12.75" customWidth="1"/>
    <col min="5655" max="5655" width="1.625" customWidth="1"/>
    <col min="5656" max="5656" width="13.75" customWidth="1"/>
    <col min="5657" max="5657" width="2.75" customWidth="1"/>
    <col min="5889" max="5889" width="6.375" customWidth="1"/>
    <col min="5890" max="5890" width="10.75" customWidth="1"/>
    <col min="5891" max="5891" width="2.125" customWidth="1"/>
    <col min="5892" max="5892" width="10.75" customWidth="1"/>
    <col min="5893" max="5893" width="2.25" customWidth="1"/>
    <col min="5894" max="5894" width="10.75" customWidth="1"/>
    <col min="5895" max="5895" width="1.875" customWidth="1"/>
    <col min="5896" max="5896" width="10.75" customWidth="1"/>
    <col min="5897" max="5897" width="1.875" customWidth="1"/>
    <col min="5898" max="5898" width="10.75" customWidth="1"/>
    <col min="5899" max="5899" width="2.125" customWidth="1"/>
    <col min="5900" max="5900" width="10.75" customWidth="1"/>
    <col min="5901" max="5901" width="1.875" customWidth="1"/>
    <col min="5902" max="5902" width="10.75" customWidth="1"/>
    <col min="5903" max="5903" width="2.125" customWidth="1"/>
    <col min="5904" max="5904" width="40.75" customWidth="1"/>
    <col min="5905" max="5906" width="5.125" customWidth="1"/>
    <col min="5907" max="5907" width="2.75" customWidth="1"/>
    <col min="5908" max="5910" width="12.75" customWidth="1"/>
    <col min="5911" max="5911" width="1.625" customWidth="1"/>
    <col min="5912" max="5912" width="13.75" customWidth="1"/>
    <col min="5913" max="5913" width="2.75" customWidth="1"/>
    <col min="6145" max="6145" width="6.375" customWidth="1"/>
    <col min="6146" max="6146" width="10.75" customWidth="1"/>
    <col min="6147" max="6147" width="2.125" customWidth="1"/>
    <col min="6148" max="6148" width="10.75" customWidth="1"/>
    <col min="6149" max="6149" width="2.25" customWidth="1"/>
    <col min="6150" max="6150" width="10.75" customWidth="1"/>
    <col min="6151" max="6151" width="1.875" customWidth="1"/>
    <col min="6152" max="6152" width="10.75" customWidth="1"/>
    <col min="6153" max="6153" width="1.875" customWidth="1"/>
    <col min="6154" max="6154" width="10.75" customWidth="1"/>
    <col min="6155" max="6155" width="2.125" customWidth="1"/>
    <col min="6156" max="6156" width="10.75" customWidth="1"/>
    <col min="6157" max="6157" width="1.875" customWidth="1"/>
    <col min="6158" max="6158" width="10.75" customWidth="1"/>
    <col min="6159" max="6159" width="2.125" customWidth="1"/>
    <col min="6160" max="6160" width="40.75" customWidth="1"/>
    <col min="6161" max="6162" width="5.125" customWidth="1"/>
    <col min="6163" max="6163" width="2.75" customWidth="1"/>
    <col min="6164" max="6166" width="12.75" customWidth="1"/>
    <col min="6167" max="6167" width="1.625" customWidth="1"/>
    <col min="6168" max="6168" width="13.75" customWidth="1"/>
    <col min="6169" max="6169" width="2.75" customWidth="1"/>
    <col min="6401" max="6401" width="6.375" customWidth="1"/>
    <col min="6402" max="6402" width="10.75" customWidth="1"/>
    <col min="6403" max="6403" width="2.125" customWidth="1"/>
    <col min="6404" max="6404" width="10.75" customWidth="1"/>
    <col min="6405" max="6405" width="2.25" customWidth="1"/>
    <col min="6406" max="6406" width="10.75" customWidth="1"/>
    <col min="6407" max="6407" width="1.875" customWidth="1"/>
    <col min="6408" max="6408" width="10.75" customWidth="1"/>
    <col min="6409" max="6409" width="1.875" customWidth="1"/>
    <col min="6410" max="6410" width="10.75" customWidth="1"/>
    <col min="6411" max="6411" width="2.125" customWidth="1"/>
    <col min="6412" max="6412" width="10.75" customWidth="1"/>
    <col min="6413" max="6413" width="1.875" customWidth="1"/>
    <col min="6414" max="6414" width="10.75" customWidth="1"/>
    <col min="6415" max="6415" width="2.125" customWidth="1"/>
    <col min="6416" max="6416" width="40.75" customWidth="1"/>
    <col min="6417" max="6418" width="5.125" customWidth="1"/>
    <col min="6419" max="6419" width="2.75" customWidth="1"/>
    <col min="6420" max="6422" width="12.75" customWidth="1"/>
    <col min="6423" max="6423" width="1.625" customWidth="1"/>
    <col min="6424" max="6424" width="13.75" customWidth="1"/>
    <col min="6425" max="6425" width="2.75" customWidth="1"/>
    <col min="6657" max="6657" width="6.375" customWidth="1"/>
    <col min="6658" max="6658" width="10.75" customWidth="1"/>
    <col min="6659" max="6659" width="2.125" customWidth="1"/>
    <col min="6660" max="6660" width="10.75" customWidth="1"/>
    <col min="6661" max="6661" width="2.25" customWidth="1"/>
    <col min="6662" max="6662" width="10.75" customWidth="1"/>
    <col min="6663" max="6663" width="1.875" customWidth="1"/>
    <col min="6664" max="6664" width="10.75" customWidth="1"/>
    <col min="6665" max="6665" width="1.875" customWidth="1"/>
    <col min="6666" max="6666" width="10.75" customWidth="1"/>
    <col min="6667" max="6667" width="2.125" customWidth="1"/>
    <col min="6668" max="6668" width="10.75" customWidth="1"/>
    <col min="6669" max="6669" width="1.875" customWidth="1"/>
    <col min="6670" max="6670" width="10.75" customWidth="1"/>
    <col min="6671" max="6671" width="2.125" customWidth="1"/>
    <col min="6672" max="6672" width="40.75" customWidth="1"/>
    <col min="6673" max="6674" width="5.125" customWidth="1"/>
    <col min="6675" max="6675" width="2.75" customWidth="1"/>
    <col min="6676" max="6678" width="12.75" customWidth="1"/>
    <col min="6679" max="6679" width="1.625" customWidth="1"/>
    <col min="6680" max="6680" width="13.75" customWidth="1"/>
    <col min="6681" max="6681" width="2.75" customWidth="1"/>
    <col min="6913" max="6913" width="6.375" customWidth="1"/>
    <col min="6914" max="6914" width="10.75" customWidth="1"/>
    <col min="6915" max="6915" width="2.125" customWidth="1"/>
    <col min="6916" max="6916" width="10.75" customWidth="1"/>
    <col min="6917" max="6917" width="2.25" customWidth="1"/>
    <col min="6918" max="6918" width="10.75" customWidth="1"/>
    <col min="6919" max="6919" width="1.875" customWidth="1"/>
    <col min="6920" max="6920" width="10.75" customWidth="1"/>
    <col min="6921" max="6921" width="1.875" customWidth="1"/>
    <col min="6922" max="6922" width="10.75" customWidth="1"/>
    <col min="6923" max="6923" width="2.125" customWidth="1"/>
    <col min="6924" max="6924" width="10.75" customWidth="1"/>
    <col min="6925" max="6925" width="1.875" customWidth="1"/>
    <col min="6926" max="6926" width="10.75" customWidth="1"/>
    <col min="6927" max="6927" width="2.125" customWidth="1"/>
    <col min="6928" max="6928" width="40.75" customWidth="1"/>
    <col min="6929" max="6930" width="5.125" customWidth="1"/>
    <col min="6931" max="6931" width="2.75" customWidth="1"/>
    <col min="6932" max="6934" width="12.75" customWidth="1"/>
    <col min="6935" max="6935" width="1.625" customWidth="1"/>
    <col min="6936" max="6936" width="13.75" customWidth="1"/>
    <col min="6937" max="6937" width="2.75" customWidth="1"/>
    <col min="7169" max="7169" width="6.375" customWidth="1"/>
    <col min="7170" max="7170" width="10.75" customWidth="1"/>
    <col min="7171" max="7171" width="2.125" customWidth="1"/>
    <col min="7172" max="7172" width="10.75" customWidth="1"/>
    <col min="7173" max="7173" width="2.25" customWidth="1"/>
    <col min="7174" max="7174" width="10.75" customWidth="1"/>
    <col min="7175" max="7175" width="1.875" customWidth="1"/>
    <col min="7176" max="7176" width="10.75" customWidth="1"/>
    <col min="7177" max="7177" width="1.875" customWidth="1"/>
    <col min="7178" max="7178" width="10.75" customWidth="1"/>
    <col min="7179" max="7179" width="2.125" customWidth="1"/>
    <col min="7180" max="7180" width="10.75" customWidth="1"/>
    <col min="7181" max="7181" width="1.875" customWidth="1"/>
    <col min="7182" max="7182" width="10.75" customWidth="1"/>
    <col min="7183" max="7183" width="2.125" customWidth="1"/>
    <col min="7184" max="7184" width="40.75" customWidth="1"/>
    <col min="7185" max="7186" width="5.125" customWidth="1"/>
    <col min="7187" max="7187" width="2.75" customWidth="1"/>
    <col min="7188" max="7190" width="12.75" customWidth="1"/>
    <col min="7191" max="7191" width="1.625" customWidth="1"/>
    <col min="7192" max="7192" width="13.75" customWidth="1"/>
    <col min="7193" max="7193" width="2.75" customWidth="1"/>
    <col min="7425" max="7425" width="6.375" customWidth="1"/>
    <col min="7426" max="7426" width="10.75" customWidth="1"/>
    <col min="7427" max="7427" width="2.125" customWidth="1"/>
    <col min="7428" max="7428" width="10.75" customWidth="1"/>
    <col min="7429" max="7429" width="2.25" customWidth="1"/>
    <col min="7430" max="7430" width="10.75" customWidth="1"/>
    <col min="7431" max="7431" width="1.875" customWidth="1"/>
    <col min="7432" max="7432" width="10.75" customWidth="1"/>
    <col min="7433" max="7433" width="1.875" customWidth="1"/>
    <col min="7434" max="7434" width="10.75" customWidth="1"/>
    <col min="7435" max="7435" width="2.125" customWidth="1"/>
    <col min="7436" max="7436" width="10.75" customWidth="1"/>
    <col min="7437" max="7437" width="1.875" customWidth="1"/>
    <col min="7438" max="7438" width="10.75" customWidth="1"/>
    <col min="7439" max="7439" width="2.125" customWidth="1"/>
    <col min="7440" max="7440" width="40.75" customWidth="1"/>
    <col min="7441" max="7442" width="5.125" customWidth="1"/>
    <col min="7443" max="7443" width="2.75" customWidth="1"/>
    <col min="7444" max="7446" width="12.75" customWidth="1"/>
    <col min="7447" max="7447" width="1.625" customWidth="1"/>
    <col min="7448" max="7448" width="13.75" customWidth="1"/>
    <col min="7449" max="7449" width="2.75" customWidth="1"/>
    <col min="7681" max="7681" width="6.375" customWidth="1"/>
    <col min="7682" max="7682" width="10.75" customWidth="1"/>
    <col min="7683" max="7683" width="2.125" customWidth="1"/>
    <col min="7684" max="7684" width="10.75" customWidth="1"/>
    <col min="7685" max="7685" width="2.25" customWidth="1"/>
    <col min="7686" max="7686" width="10.75" customWidth="1"/>
    <col min="7687" max="7687" width="1.875" customWidth="1"/>
    <col min="7688" max="7688" width="10.75" customWidth="1"/>
    <col min="7689" max="7689" width="1.875" customWidth="1"/>
    <col min="7690" max="7690" width="10.75" customWidth="1"/>
    <col min="7691" max="7691" width="2.125" customWidth="1"/>
    <col min="7692" max="7692" width="10.75" customWidth="1"/>
    <col min="7693" max="7693" width="1.875" customWidth="1"/>
    <col min="7694" max="7694" width="10.75" customWidth="1"/>
    <col min="7695" max="7695" width="2.125" customWidth="1"/>
    <col min="7696" max="7696" width="40.75" customWidth="1"/>
    <col min="7697" max="7698" width="5.125" customWidth="1"/>
    <col min="7699" max="7699" width="2.75" customWidth="1"/>
    <col min="7700" max="7702" width="12.75" customWidth="1"/>
    <col min="7703" max="7703" width="1.625" customWidth="1"/>
    <col min="7704" max="7704" width="13.75" customWidth="1"/>
    <col min="7705" max="7705" width="2.75" customWidth="1"/>
    <col min="7937" max="7937" width="6.375" customWidth="1"/>
    <col min="7938" max="7938" width="10.75" customWidth="1"/>
    <col min="7939" max="7939" width="2.125" customWidth="1"/>
    <col min="7940" max="7940" width="10.75" customWidth="1"/>
    <col min="7941" max="7941" width="2.25" customWidth="1"/>
    <col min="7942" max="7942" width="10.75" customWidth="1"/>
    <col min="7943" max="7943" width="1.875" customWidth="1"/>
    <col min="7944" max="7944" width="10.75" customWidth="1"/>
    <col min="7945" max="7945" width="1.875" customWidth="1"/>
    <col min="7946" max="7946" width="10.75" customWidth="1"/>
    <col min="7947" max="7947" width="2.125" customWidth="1"/>
    <col min="7948" max="7948" width="10.75" customWidth="1"/>
    <col min="7949" max="7949" width="1.875" customWidth="1"/>
    <col min="7950" max="7950" width="10.75" customWidth="1"/>
    <col min="7951" max="7951" width="2.125" customWidth="1"/>
    <col min="7952" max="7952" width="40.75" customWidth="1"/>
    <col min="7953" max="7954" width="5.125" customWidth="1"/>
    <col min="7955" max="7955" width="2.75" customWidth="1"/>
    <col min="7956" max="7958" width="12.75" customWidth="1"/>
    <col min="7959" max="7959" width="1.625" customWidth="1"/>
    <col min="7960" max="7960" width="13.75" customWidth="1"/>
    <col min="7961" max="7961" width="2.75" customWidth="1"/>
    <col min="8193" max="8193" width="6.375" customWidth="1"/>
    <col min="8194" max="8194" width="10.75" customWidth="1"/>
    <col min="8195" max="8195" width="2.125" customWidth="1"/>
    <col min="8196" max="8196" width="10.75" customWidth="1"/>
    <col min="8197" max="8197" width="2.25" customWidth="1"/>
    <col min="8198" max="8198" width="10.75" customWidth="1"/>
    <col min="8199" max="8199" width="1.875" customWidth="1"/>
    <col min="8200" max="8200" width="10.75" customWidth="1"/>
    <col min="8201" max="8201" width="1.875" customWidth="1"/>
    <col min="8202" max="8202" width="10.75" customWidth="1"/>
    <col min="8203" max="8203" width="2.125" customWidth="1"/>
    <col min="8204" max="8204" width="10.75" customWidth="1"/>
    <col min="8205" max="8205" width="1.875" customWidth="1"/>
    <col min="8206" max="8206" width="10.75" customWidth="1"/>
    <col min="8207" max="8207" width="2.125" customWidth="1"/>
    <col min="8208" max="8208" width="40.75" customWidth="1"/>
    <col min="8209" max="8210" width="5.125" customWidth="1"/>
    <col min="8211" max="8211" width="2.75" customWidth="1"/>
    <col min="8212" max="8214" width="12.75" customWidth="1"/>
    <col min="8215" max="8215" width="1.625" customWidth="1"/>
    <col min="8216" max="8216" width="13.75" customWidth="1"/>
    <col min="8217" max="8217" width="2.75" customWidth="1"/>
    <col min="8449" max="8449" width="6.375" customWidth="1"/>
    <col min="8450" max="8450" width="10.75" customWidth="1"/>
    <col min="8451" max="8451" width="2.125" customWidth="1"/>
    <col min="8452" max="8452" width="10.75" customWidth="1"/>
    <col min="8453" max="8453" width="2.25" customWidth="1"/>
    <col min="8454" max="8454" width="10.75" customWidth="1"/>
    <col min="8455" max="8455" width="1.875" customWidth="1"/>
    <col min="8456" max="8456" width="10.75" customWidth="1"/>
    <col min="8457" max="8457" width="1.875" customWidth="1"/>
    <col min="8458" max="8458" width="10.75" customWidth="1"/>
    <col min="8459" max="8459" width="2.125" customWidth="1"/>
    <col min="8460" max="8460" width="10.75" customWidth="1"/>
    <col min="8461" max="8461" width="1.875" customWidth="1"/>
    <col min="8462" max="8462" width="10.75" customWidth="1"/>
    <col min="8463" max="8463" width="2.125" customWidth="1"/>
    <col min="8464" max="8464" width="40.75" customWidth="1"/>
    <col min="8465" max="8466" width="5.125" customWidth="1"/>
    <col min="8467" max="8467" width="2.75" customWidth="1"/>
    <col min="8468" max="8470" width="12.75" customWidth="1"/>
    <col min="8471" max="8471" width="1.625" customWidth="1"/>
    <col min="8472" max="8472" width="13.75" customWidth="1"/>
    <col min="8473" max="8473" width="2.75" customWidth="1"/>
    <col min="8705" max="8705" width="6.375" customWidth="1"/>
    <col min="8706" max="8706" width="10.75" customWidth="1"/>
    <col min="8707" max="8707" width="2.125" customWidth="1"/>
    <col min="8708" max="8708" width="10.75" customWidth="1"/>
    <col min="8709" max="8709" width="2.25" customWidth="1"/>
    <col min="8710" max="8710" width="10.75" customWidth="1"/>
    <col min="8711" max="8711" width="1.875" customWidth="1"/>
    <col min="8712" max="8712" width="10.75" customWidth="1"/>
    <col min="8713" max="8713" width="1.875" customWidth="1"/>
    <col min="8714" max="8714" width="10.75" customWidth="1"/>
    <col min="8715" max="8715" width="2.125" customWidth="1"/>
    <col min="8716" max="8716" width="10.75" customWidth="1"/>
    <col min="8717" max="8717" width="1.875" customWidth="1"/>
    <col min="8718" max="8718" width="10.75" customWidth="1"/>
    <col min="8719" max="8719" width="2.125" customWidth="1"/>
    <col min="8720" max="8720" width="40.75" customWidth="1"/>
    <col min="8721" max="8722" width="5.125" customWidth="1"/>
    <col min="8723" max="8723" width="2.75" customWidth="1"/>
    <col min="8724" max="8726" width="12.75" customWidth="1"/>
    <col min="8727" max="8727" width="1.625" customWidth="1"/>
    <col min="8728" max="8728" width="13.75" customWidth="1"/>
    <col min="8729" max="8729" width="2.75" customWidth="1"/>
    <col min="8961" max="8961" width="6.375" customWidth="1"/>
    <col min="8962" max="8962" width="10.75" customWidth="1"/>
    <col min="8963" max="8963" width="2.125" customWidth="1"/>
    <col min="8964" max="8964" width="10.75" customWidth="1"/>
    <col min="8965" max="8965" width="2.25" customWidth="1"/>
    <col min="8966" max="8966" width="10.75" customWidth="1"/>
    <col min="8967" max="8967" width="1.875" customWidth="1"/>
    <col min="8968" max="8968" width="10.75" customWidth="1"/>
    <col min="8969" max="8969" width="1.875" customWidth="1"/>
    <col min="8970" max="8970" width="10.75" customWidth="1"/>
    <col min="8971" max="8971" width="2.125" customWidth="1"/>
    <col min="8972" max="8972" width="10.75" customWidth="1"/>
    <col min="8973" max="8973" width="1.875" customWidth="1"/>
    <col min="8974" max="8974" width="10.75" customWidth="1"/>
    <col min="8975" max="8975" width="2.125" customWidth="1"/>
    <col min="8976" max="8976" width="40.75" customWidth="1"/>
    <col min="8977" max="8978" width="5.125" customWidth="1"/>
    <col min="8979" max="8979" width="2.75" customWidth="1"/>
    <col min="8980" max="8982" width="12.75" customWidth="1"/>
    <col min="8983" max="8983" width="1.625" customWidth="1"/>
    <col min="8984" max="8984" width="13.75" customWidth="1"/>
    <col min="8985" max="8985" width="2.75" customWidth="1"/>
    <col min="9217" max="9217" width="6.375" customWidth="1"/>
    <col min="9218" max="9218" width="10.75" customWidth="1"/>
    <col min="9219" max="9219" width="2.125" customWidth="1"/>
    <col min="9220" max="9220" width="10.75" customWidth="1"/>
    <col min="9221" max="9221" width="2.25" customWidth="1"/>
    <col min="9222" max="9222" width="10.75" customWidth="1"/>
    <col min="9223" max="9223" width="1.875" customWidth="1"/>
    <col min="9224" max="9224" width="10.75" customWidth="1"/>
    <col min="9225" max="9225" width="1.875" customWidth="1"/>
    <col min="9226" max="9226" width="10.75" customWidth="1"/>
    <col min="9227" max="9227" width="2.125" customWidth="1"/>
    <col min="9228" max="9228" width="10.75" customWidth="1"/>
    <col min="9229" max="9229" width="1.875" customWidth="1"/>
    <col min="9230" max="9230" width="10.75" customWidth="1"/>
    <col min="9231" max="9231" width="2.125" customWidth="1"/>
    <col min="9232" max="9232" width="40.75" customWidth="1"/>
    <col min="9233" max="9234" width="5.125" customWidth="1"/>
    <col min="9235" max="9235" width="2.75" customWidth="1"/>
    <col min="9236" max="9238" width="12.75" customWidth="1"/>
    <col min="9239" max="9239" width="1.625" customWidth="1"/>
    <col min="9240" max="9240" width="13.75" customWidth="1"/>
    <col min="9241" max="9241" width="2.75" customWidth="1"/>
    <col min="9473" max="9473" width="6.375" customWidth="1"/>
    <col min="9474" max="9474" width="10.75" customWidth="1"/>
    <col min="9475" max="9475" width="2.125" customWidth="1"/>
    <col min="9476" max="9476" width="10.75" customWidth="1"/>
    <col min="9477" max="9477" width="2.25" customWidth="1"/>
    <col min="9478" max="9478" width="10.75" customWidth="1"/>
    <col min="9479" max="9479" width="1.875" customWidth="1"/>
    <col min="9480" max="9480" width="10.75" customWidth="1"/>
    <col min="9481" max="9481" width="1.875" customWidth="1"/>
    <col min="9482" max="9482" width="10.75" customWidth="1"/>
    <col min="9483" max="9483" width="2.125" customWidth="1"/>
    <col min="9484" max="9484" width="10.75" customWidth="1"/>
    <col min="9485" max="9485" width="1.875" customWidth="1"/>
    <col min="9486" max="9486" width="10.75" customWidth="1"/>
    <col min="9487" max="9487" width="2.125" customWidth="1"/>
    <col min="9488" max="9488" width="40.75" customWidth="1"/>
    <col min="9489" max="9490" width="5.125" customWidth="1"/>
    <col min="9491" max="9491" width="2.75" customWidth="1"/>
    <col min="9492" max="9494" width="12.75" customWidth="1"/>
    <col min="9495" max="9495" width="1.625" customWidth="1"/>
    <col min="9496" max="9496" width="13.75" customWidth="1"/>
    <col min="9497" max="9497" width="2.75" customWidth="1"/>
    <col min="9729" max="9729" width="6.375" customWidth="1"/>
    <col min="9730" max="9730" width="10.75" customWidth="1"/>
    <col min="9731" max="9731" width="2.125" customWidth="1"/>
    <col min="9732" max="9732" width="10.75" customWidth="1"/>
    <col min="9733" max="9733" width="2.25" customWidth="1"/>
    <col min="9734" max="9734" width="10.75" customWidth="1"/>
    <col min="9735" max="9735" width="1.875" customWidth="1"/>
    <col min="9736" max="9736" width="10.75" customWidth="1"/>
    <col min="9737" max="9737" width="1.875" customWidth="1"/>
    <col min="9738" max="9738" width="10.75" customWidth="1"/>
    <col min="9739" max="9739" width="2.125" customWidth="1"/>
    <col min="9740" max="9740" width="10.75" customWidth="1"/>
    <col min="9741" max="9741" width="1.875" customWidth="1"/>
    <col min="9742" max="9742" width="10.75" customWidth="1"/>
    <col min="9743" max="9743" width="2.125" customWidth="1"/>
    <col min="9744" max="9744" width="40.75" customWidth="1"/>
    <col min="9745" max="9746" width="5.125" customWidth="1"/>
    <col min="9747" max="9747" width="2.75" customWidth="1"/>
    <col min="9748" max="9750" width="12.75" customWidth="1"/>
    <col min="9751" max="9751" width="1.625" customWidth="1"/>
    <col min="9752" max="9752" width="13.75" customWidth="1"/>
    <col min="9753" max="9753" width="2.75" customWidth="1"/>
    <col min="9985" max="9985" width="6.375" customWidth="1"/>
    <col min="9986" max="9986" width="10.75" customWidth="1"/>
    <col min="9987" max="9987" width="2.125" customWidth="1"/>
    <col min="9988" max="9988" width="10.75" customWidth="1"/>
    <col min="9989" max="9989" width="2.25" customWidth="1"/>
    <col min="9990" max="9990" width="10.75" customWidth="1"/>
    <col min="9991" max="9991" width="1.875" customWidth="1"/>
    <col min="9992" max="9992" width="10.75" customWidth="1"/>
    <col min="9993" max="9993" width="1.875" customWidth="1"/>
    <col min="9994" max="9994" width="10.75" customWidth="1"/>
    <col min="9995" max="9995" width="2.125" customWidth="1"/>
    <col min="9996" max="9996" width="10.75" customWidth="1"/>
    <col min="9997" max="9997" width="1.875" customWidth="1"/>
    <col min="9998" max="9998" width="10.75" customWidth="1"/>
    <col min="9999" max="9999" width="2.125" customWidth="1"/>
    <col min="10000" max="10000" width="40.75" customWidth="1"/>
    <col min="10001" max="10002" width="5.125" customWidth="1"/>
    <col min="10003" max="10003" width="2.75" customWidth="1"/>
    <col min="10004" max="10006" width="12.75" customWidth="1"/>
    <col min="10007" max="10007" width="1.625" customWidth="1"/>
    <col min="10008" max="10008" width="13.75" customWidth="1"/>
    <col min="10009" max="10009" width="2.75" customWidth="1"/>
    <col min="10241" max="10241" width="6.375" customWidth="1"/>
    <col min="10242" max="10242" width="10.75" customWidth="1"/>
    <col min="10243" max="10243" width="2.125" customWidth="1"/>
    <col min="10244" max="10244" width="10.75" customWidth="1"/>
    <col min="10245" max="10245" width="2.25" customWidth="1"/>
    <col min="10246" max="10246" width="10.75" customWidth="1"/>
    <col min="10247" max="10247" width="1.875" customWidth="1"/>
    <col min="10248" max="10248" width="10.75" customWidth="1"/>
    <col min="10249" max="10249" width="1.875" customWidth="1"/>
    <col min="10250" max="10250" width="10.75" customWidth="1"/>
    <col min="10251" max="10251" width="2.125" customWidth="1"/>
    <col min="10252" max="10252" width="10.75" customWidth="1"/>
    <col min="10253" max="10253" width="1.875" customWidth="1"/>
    <col min="10254" max="10254" width="10.75" customWidth="1"/>
    <col min="10255" max="10255" width="2.125" customWidth="1"/>
    <col min="10256" max="10256" width="40.75" customWidth="1"/>
    <col min="10257" max="10258" width="5.125" customWidth="1"/>
    <col min="10259" max="10259" width="2.75" customWidth="1"/>
    <col min="10260" max="10262" width="12.75" customWidth="1"/>
    <col min="10263" max="10263" width="1.625" customWidth="1"/>
    <col min="10264" max="10264" width="13.75" customWidth="1"/>
    <col min="10265" max="10265" width="2.75" customWidth="1"/>
    <col min="10497" max="10497" width="6.375" customWidth="1"/>
    <col min="10498" max="10498" width="10.75" customWidth="1"/>
    <col min="10499" max="10499" width="2.125" customWidth="1"/>
    <col min="10500" max="10500" width="10.75" customWidth="1"/>
    <col min="10501" max="10501" width="2.25" customWidth="1"/>
    <col min="10502" max="10502" width="10.75" customWidth="1"/>
    <col min="10503" max="10503" width="1.875" customWidth="1"/>
    <col min="10504" max="10504" width="10.75" customWidth="1"/>
    <col min="10505" max="10505" width="1.875" customWidth="1"/>
    <col min="10506" max="10506" width="10.75" customWidth="1"/>
    <col min="10507" max="10507" width="2.125" customWidth="1"/>
    <col min="10508" max="10508" width="10.75" customWidth="1"/>
    <col min="10509" max="10509" width="1.875" customWidth="1"/>
    <col min="10510" max="10510" width="10.75" customWidth="1"/>
    <col min="10511" max="10511" width="2.125" customWidth="1"/>
    <col min="10512" max="10512" width="40.75" customWidth="1"/>
    <col min="10513" max="10514" width="5.125" customWidth="1"/>
    <col min="10515" max="10515" width="2.75" customWidth="1"/>
    <col min="10516" max="10518" width="12.75" customWidth="1"/>
    <col min="10519" max="10519" width="1.625" customWidth="1"/>
    <col min="10520" max="10520" width="13.75" customWidth="1"/>
    <col min="10521" max="10521" width="2.75" customWidth="1"/>
    <col min="10753" max="10753" width="6.375" customWidth="1"/>
    <col min="10754" max="10754" width="10.75" customWidth="1"/>
    <col min="10755" max="10755" width="2.125" customWidth="1"/>
    <col min="10756" max="10756" width="10.75" customWidth="1"/>
    <col min="10757" max="10757" width="2.25" customWidth="1"/>
    <col min="10758" max="10758" width="10.75" customWidth="1"/>
    <col min="10759" max="10759" width="1.875" customWidth="1"/>
    <col min="10760" max="10760" width="10.75" customWidth="1"/>
    <col min="10761" max="10761" width="1.875" customWidth="1"/>
    <col min="10762" max="10762" width="10.75" customWidth="1"/>
    <col min="10763" max="10763" width="2.125" customWidth="1"/>
    <col min="10764" max="10764" width="10.75" customWidth="1"/>
    <col min="10765" max="10765" width="1.875" customWidth="1"/>
    <col min="10766" max="10766" width="10.75" customWidth="1"/>
    <col min="10767" max="10767" width="2.125" customWidth="1"/>
    <col min="10768" max="10768" width="40.75" customWidth="1"/>
    <col min="10769" max="10770" width="5.125" customWidth="1"/>
    <col min="10771" max="10771" width="2.75" customWidth="1"/>
    <col min="10772" max="10774" width="12.75" customWidth="1"/>
    <col min="10775" max="10775" width="1.625" customWidth="1"/>
    <col min="10776" max="10776" width="13.75" customWidth="1"/>
    <col min="10777" max="10777" width="2.75" customWidth="1"/>
    <col min="11009" max="11009" width="6.375" customWidth="1"/>
    <col min="11010" max="11010" width="10.75" customWidth="1"/>
    <col min="11011" max="11011" width="2.125" customWidth="1"/>
    <col min="11012" max="11012" width="10.75" customWidth="1"/>
    <col min="11013" max="11013" width="2.25" customWidth="1"/>
    <col min="11014" max="11014" width="10.75" customWidth="1"/>
    <col min="11015" max="11015" width="1.875" customWidth="1"/>
    <col min="11016" max="11016" width="10.75" customWidth="1"/>
    <col min="11017" max="11017" width="1.875" customWidth="1"/>
    <col min="11018" max="11018" width="10.75" customWidth="1"/>
    <col min="11019" max="11019" width="2.125" customWidth="1"/>
    <col min="11020" max="11020" width="10.75" customWidth="1"/>
    <col min="11021" max="11021" width="1.875" customWidth="1"/>
    <col min="11022" max="11022" width="10.75" customWidth="1"/>
    <col min="11023" max="11023" width="2.125" customWidth="1"/>
    <col min="11024" max="11024" width="40.75" customWidth="1"/>
    <col min="11025" max="11026" width="5.125" customWidth="1"/>
    <col min="11027" max="11027" width="2.75" customWidth="1"/>
    <col min="11028" max="11030" width="12.75" customWidth="1"/>
    <col min="11031" max="11031" width="1.625" customWidth="1"/>
    <col min="11032" max="11032" width="13.75" customWidth="1"/>
    <col min="11033" max="11033" width="2.75" customWidth="1"/>
    <col min="11265" max="11265" width="6.375" customWidth="1"/>
    <col min="11266" max="11266" width="10.75" customWidth="1"/>
    <col min="11267" max="11267" width="2.125" customWidth="1"/>
    <col min="11268" max="11268" width="10.75" customWidth="1"/>
    <col min="11269" max="11269" width="2.25" customWidth="1"/>
    <col min="11270" max="11270" width="10.75" customWidth="1"/>
    <col min="11271" max="11271" width="1.875" customWidth="1"/>
    <col min="11272" max="11272" width="10.75" customWidth="1"/>
    <col min="11273" max="11273" width="1.875" customWidth="1"/>
    <col min="11274" max="11274" width="10.75" customWidth="1"/>
    <col min="11275" max="11275" width="2.125" customWidth="1"/>
    <col min="11276" max="11276" width="10.75" customWidth="1"/>
    <col min="11277" max="11277" width="1.875" customWidth="1"/>
    <col min="11278" max="11278" width="10.75" customWidth="1"/>
    <col min="11279" max="11279" width="2.125" customWidth="1"/>
    <col min="11280" max="11280" width="40.75" customWidth="1"/>
    <col min="11281" max="11282" width="5.125" customWidth="1"/>
    <col min="11283" max="11283" width="2.75" customWidth="1"/>
    <col min="11284" max="11286" width="12.75" customWidth="1"/>
    <col min="11287" max="11287" width="1.625" customWidth="1"/>
    <col min="11288" max="11288" width="13.75" customWidth="1"/>
    <col min="11289" max="11289" width="2.75" customWidth="1"/>
    <col min="11521" max="11521" width="6.375" customWidth="1"/>
    <col min="11522" max="11522" width="10.75" customWidth="1"/>
    <col min="11523" max="11523" width="2.125" customWidth="1"/>
    <col min="11524" max="11524" width="10.75" customWidth="1"/>
    <col min="11525" max="11525" width="2.25" customWidth="1"/>
    <col min="11526" max="11526" width="10.75" customWidth="1"/>
    <col min="11527" max="11527" width="1.875" customWidth="1"/>
    <col min="11528" max="11528" width="10.75" customWidth="1"/>
    <col min="11529" max="11529" width="1.875" customWidth="1"/>
    <col min="11530" max="11530" width="10.75" customWidth="1"/>
    <col min="11531" max="11531" width="2.125" customWidth="1"/>
    <col min="11532" max="11532" width="10.75" customWidth="1"/>
    <col min="11533" max="11533" width="1.875" customWidth="1"/>
    <col min="11534" max="11534" width="10.75" customWidth="1"/>
    <col min="11535" max="11535" width="2.125" customWidth="1"/>
    <col min="11536" max="11536" width="40.75" customWidth="1"/>
    <col min="11537" max="11538" width="5.125" customWidth="1"/>
    <col min="11539" max="11539" width="2.75" customWidth="1"/>
    <col min="11540" max="11542" width="12.75" customWidth="1"/>
    <col min="11543" max="11543" width="1.625" customWidth="1"/>
    <col min="11544" max="11544" width="13.75" customWidth="1"/>
    <col min="11545" max="11545" width="2.75" customWidth="1"/>
    <col min="11777" max="11777" width="6.375" customWidth="1"/>
    <col min="11778" max="11778" width="10.75" customWidth="1"/>
    <col min="11779" max="11779" width="2.125" customWidth="1"/>
    <col min="11780" max="11780" width="10.75" customWidth="1"/>
    <col min="11781" max="11781" width="2.25" customWidth="1"/>
    <col min="11782" max="11782" width="10.75" customWidth="1"/>
    <col min="11783" max="11783" width="1.875" customWidth="1"/>
    <col min="11784" max="11784" width="10.75" customWidth="1"/>
    <col min="11785" max="11785" width="1.875" customWidth="1"/>
    <col min="11786" max="11786" width="10.75" customWidth="1"/>
    <col min="11787" max="11787" width="2.125" customWidth="1"/>
    <col min="11788" max="11788" width="10.75" customWidth="1"/>
    <col min="11789" max="11789" width="1.875" customWidth="1"/>
    <col min="11790" max="11790" width="10.75" customWidth="1"/>
    <col min="11791" max="11791" width="2.125" customWidth="1"/>
    <col min="11792" max="11792" width="40.75" customWidth="1"/>
    <col min="11793" max="11794" width="5.125" customWidth="1"/>
    <col min="11795" max="11795" width="2.75" customWidth="1"/>
    <col min="11796" max="11798" width="12.75" customWidth="1"/>
    <col min="11799" max="11799" width="1.625" customWidth="1"/>
    <col min="11800" max="11800" width="13.75" customWidth="1"/>
    <col min="11801" max="11801" width="2.75" customWidth="1"/>
    <col min="12033" max="12033" width="6.375" customWidth="1"/>
    <col min="12034" max="12034" width="10.75" customWidth="1"/>
    <col min="12035" max="12035" width="2.125" customWidth="1"/>
    <col min="12036" max="12036" width="10.75" customWidth="1"/>
    <col min="12037" max="12037" width="2.25" customWidth="1"/>
    <col min="12038" max="12038" width="10.75" customWidth="1"/>
    <col min="12039" max="12039" width="1.875" customWidth="1"/>
    <col min="12040" max="12040" width="10.75" customWidth="1"/>
    <col min="12041" max="12041" width="1.875" customWidth="1"/>
    <col min="12042" max="12042" width="10.75" customWidth="1"/>
    <col min="12043" max="12043" width="2.125" customWidth="1"/>
    <col min="12044" max="12044" width="10.75" customWidth="1"/>
    <col min="12045" max="12045" width="1.875" customWidth="1"/>
    <col min="12046" max="12046" width="10.75" customWidth="1"/>
    <col min="12047" max="12047" width="2.125" customWidth="1"/>
    <col min="12048" max="12048" width="40.75" customWidth="1"/>
    <col min="12049" max="12050" width="5.125" customWidth="1"/>
    <col min="12051" max="12051" width="2.75" customWidth="1"/>
    <col min="12052" max="12054" width="12.75" customWidth="1"/>
    <col min="12055" max="12055" width="1.625" customWidth="1"/>
    <col min="12056" max="12056" width="13.75" customWidth="1"/>
    <col min="12057" max="12057" width="2.75" customWidth="1"/>
    <col min="12289" max="12289" width="6.375" customWidth="1"/>
    <col min="12290" max="12290" width="10.75" customWidth="1"/>
    <col min="12291" max="12291" width="2.125" customWidth="1"/>
    <col min="12292" max="12292" width="10.75" customWidth="1"/>
    <col min="12293" max="12293" width="2.25" customWidth="1"/>
    <col min="12294" max="12294" width="10.75" customWidth="1"/>
    <col min="12295" max="12295" width="1.875" customWidth="1"/>
    <col min="12296" max="12296" width="10.75" customWidth="1"/>
    <col min="12297" max="12297" width="1.875" customWidth="1"/>
    <col min="12298" max="12298" width="10.75" customWidth="1"/>
    <col min="12299" max="12299" width="2.125" customWidth="1"/>
    <col min="12300" max="12300" width="10.75" customWidth="1"/>
    <col min="12301" max="12301" width="1.875" customWidth="1"/>
    <col min="12302" max="12302" width="10.75" customWidth="1"/>
    <col min="12303" max="12303" width="2.125" customWidth="1"/>
    <col min="12304" max="12304" width="40.75" customWidth="1"/>
    <col min="12305" max="12306" width="5.125" customWidth="1"/>
    <col min="12307" max="12307" width="2.75" customWidth="1"/>
    <col min="12308" max="12310" width="12.75" customWidth="1"/>
    <col min="12311" max="12311" width="1.625" customWidth="1"/>
    <col min="12312" max="12312" width="13.75" customWidth="1"/>
    <col min="12313" max="12313" width="2.75" customWidth="1"/>
    <col min="12545" max="12545" width="6.375" customWidth="1"/>
    <col min="12546" max="12546" width="10.75" customWidth="1"/>
    <col min="12547" max="12547" width="2.125" customWidth="1"/>
    <col min="12548" max="12548" width="10.75" customWidth="1"/>
    <col min="12549" max="12549" width="2.25" customWidth="1"/>
    <col min="12550" max="12550" width="10.75" customWidth="1"/>
    <col min="12551" max="12551" width="1.875" customWidth="1"/>
    <col min="12552" max="12552" width="10.75" customWidth="1"/>
    <col min="12553" max="12553" width="1.875" customWidth="1"/>
    <col min="12554" max="12554" width="10.75" customWidth="1"/>
    <col min="12555" max="12555" width="2.125" customWidth="1"/>
    <col min="12556" max="12556" width="10.75" customWidth="1"/>
    <col min="12557" max="12557" width="1.875" customWidth="1"/>
    <col min="12558" max="12558" width="10.75" customWidth="1"/>
    <col min="12559" max="12559" width="2.125" customWidth="1"/>
    <col min="12560" max="12560" width="40.75" customWidth="1"/>
    <col min="12561" max="12562" width="5.125" customWidth="1"/>
    <col min="12563" max="12563" width="2.75" customWidth="1"/>
    <col min="12564" max="12566" width="12.75" customWidth="1"/>
    <col min="12567" max="12567" width="1.625" customWidth="1"/>
    <col min="12568" max="12568" width="13.75" customWidth="1"/>
    <col min="12569" max="12569" width="2.75" customWidth="1"/>
    <col min="12801" max="12801" width="6.375" customWidth="1"/>
    <col min="12802" max="12802" width="10.75" customWidth="1"/>
    <col min="12803" max="12803" width="2.125" customWidth="1"/>
    <col min="12804" max="12804" width="10.75" customWidth="1"/>
    <col min="12805" max="12805" width="2.25" customWidth="1"/>
    <col min="12806" max="12806" width="10.75" customWidth="1"/>
    <col min="12807" max="12807" width="1.875" customWidth="1"/>
    <col min="12808" max="12808" width="10.75" customWidth="1"/>
    <col min="12809" max="12809" width="1.875" customWidth="1"/>
    <col min="12810" max="12810" width="10.75" customWidth="1"/>
    <col min="12811" max="12811" width="2.125" customWidth="1"/>
    <col min="12812" max="12812" width="10.75" customWidth="1"/>
    <col min="12813" max="12813" width="1.875" customWidth="1"/>
    <col min="12814" max="12814" width="10.75" customWidth="1"/>
    <col min="12815" max="12815" width="2.125" customWidth="1"/>
    <col min="12816" max="12816" width="40.75" customWidth="1"/>
    <col min="12817" max="12818" width="5.125" customWidth="1"/>
    <col min="12819" max="12819" width="2.75" customWidth="1"/>
    <col min="12820" max="12822" width="12.75" customWidth="1"/>
    <col min="12823" max="12823" width="1.625" customWidth="1"/>
    <col min="12824" max="12824" width="13.75" customWidth="1"/>
    <col min="12825" max="12825" width="2.75" customWidth="1"/>
    <col min="13057" max="13057" width="6.375" customWidth="1"/>
    <col min="13058" max="13058" width="10.75" customWidth="1"/>
    <col min="13059" max="13059" width="2.125" customWidth="1"/>
    <col min="13060" max="13060" width="10.75" customWidth="1"/>
    <col min="13061" max="13061" width="2.25" customWidth="1"/>
    <col min="13062" max="13062" width="10.75" customWidth="1"/>
    <col min="13063" max="13063" width="1.875" customWidth="1"/>
    <col min="13064" max="13064" width="10.75" customWidth="1"/>
    <col min="13065" max="13065" width="1.875" customWidth="1"/>
    <col min="13066" max="13066" width="10.75" customWidth="1"/>
    <col min="13067" max="13067" width="2.125" customWidth="1"/>
    <col min="13068" max="13068" width="10.75" customWidth="1"/>
    <col min="13069" max="13069" width="1.875" customWidth="1"/>
    <col min="13070" max="13070" width="10.75" customWidth="1"/>
    <col min="13071" max="13071" width="2.125" customWidth="1"/>
    <col min="13072" max="13072" width="40.75" customWidth="1"/>
    <col min="13073" max="13074" width="5.125" customWidth="1"/>
    <col min="13075" max="13075" width="2.75" customWidth="1"/>
    <col min="13076" max="13078" width="12.75" customWidth="1"/>
    <col min="13079" max="13079" width="1.625" customWidth="1"/>
    <col min="13080" max="13080" width="13.75" customWidth="1"/>
    <col min="13081" max="13081" width="2.75" customWidth="1"/>
    <col min="13313" max="13313" width="6.375" customWidth="1"/>
    <col min="13314" max="13314" width="10.75" customWidth="1"/>
    <col min="13315" max="13315" width="2.125" customWidth="1"/>
    <col min="13316" max="13316" width="10.75" customWidth="1"/>
    <col min="13317" max="13317" width="2.25" customWidth="1"/>
    <col min="13318" max="13318" width="10.75" customWidth="1"/>
    <col min="13319" max="13319" width="1.875" customWidth="1"/>
    <col min="13320" max="13320" width="10.75" customWidth="1"/>
    <col min="13321" max="13321" width="1.875" customWidth="1"/>
    <col min="13322" max="13322" width="10.75" customWidth="1"/>
    <col min="13323" max="13323" width="2.125" customWidth="1"/>
    <col min="13324" max="13324" width="10.75" customWidth="1"/>
    <col min="13325" max="13325" width="1.875" customWidth="1"/>
    <col min="13326" max="13326" width="10.75" customWidth="1"/>
    <col min="13327" max="13327" width="2.125" customWidth="1"/>
    <col min="13328" max="13328" width="40.75" customWidth="1"/>
    <col min="13329" max="13330" width="5.125" customWidth="1"/>
    <col min="13331" max="13331" width="2.75" customWidth="1"/>
    <col min="13332" max="13334" width="12.75" customWidth="1"/>
    <col min="13335" max="13335" width="1.625" customWidth="1"/>
    <col min="13336" max="13336" width="13.75" customWidth="1"/>
    <col min="13337" max="13337" width="2.75" customWidth="1"/>
    <col min="13569" max="13569" width="6.375" customWidth="1"/>
    <col min="13570" max="13570" width="10.75" customWidth="1"/>
    <col min="13571" max="13571" width="2.125" customWidth="1"/>
    <col min="13572" max="13572" width="10.75" customWidth="1"/>
    <col min="13573" max="13573" width="2.25" customWidth="1"/>
    <col min="13574" max="13574" width="10.75" customWidth="1"/>
    <col min="13575" max="13575" width="1.875" customWidth="1"/>
    <col min="13576" max="13576" width="10.75" customWidth="1"/>
    <col min="13577" max="13577" width="1.875" customWidth="1"/>
    <col min="13578" max="13578" width="10.75" customWidth="1"/>
    <col min="13579" max="13579" width="2.125" customWidth="1"/>
    <col min="13580" max="13580" width="10.75" customWidth="1"/>
    <col min="13581" max="13581" width="1.875" customWidth="1"/>
    <col min="13582" max="13582" width="10.75" customWidth="1"/>
    <col min="13583" max="13583" width="2.125" customWidth="1"/>
    <col min="13584" max="13584" width="40.75" customWidth="1"/>
    <col min="13585" max="13586" width="5.125" customWidth="1"/>
    <col min="13587" max="13587" width="2.75" customWidth="1"/>
    <col min="13588" max="13590" width="12.75" customWidth="1"/>
    <col min="13591" max="13591" width="1.625" customWidth="1"/>
    <col min="13592" max="13592" width="13.75" customWidth="1"/>
    <col min="13593" max="13593" width="2.75" customWidth="1"/>
    <col min="13825" max="13825" width="6.375" customWidth="1"/>
    <col min="13826" max="13826" width="10.75" customWidth="1"/>
    <col min="13827" max="13827" width="2.125" customWidth="1"/>
    <col min="13828" max="13828" width="10.75" customWidth="1"/>
    <col min="13829" max="13829" width="2.25" customWidth="1"/>
    <col min="13830" max="13830" width="10.75" customWidth="1"/>
    <col min="13831" max="13831" width="1.875" customWidth="1"/>
    <col min="13832" max="13832" width="10.75" customWidth="1"/>
    <col min="13833" max="13833" width="1.875" customWidth="1"/>
    <col min="13834" max="13834" width="10.75" customWidth="1"/>
    <col min="13835" max="13835" width="2.125" customWidth="1"/>
    <col min="13836" max="13836" width="10.75" customWidth="1"/>
    <col min="13837" max="13837" width="1.875" customWidth="1"/>
    <col min="13838" max="13838" width="10.75" customWidth="1"/>
    <col min="13839" max="13839" width="2.125" customWidth="1"/>
    <col min="13840" max="13840" width="40.75" customWidth="1"/>
    <col min="13841" max="13842" width="5.125" customWidth="1"/>
    <col min="13843" max="13843" width="2.75" customWidth="1"/>
    <col min="13844" max="13846" width="12.75" customWidth="1"/>
    <col min="13847" max="13847" width="1.625" customWidth="1"/>
    <col min="13848" max="13848" width="13.75" customWidth="1"/>
    <col min="13849" max="13849" width="2.75" customWidth="1"/>
    <col min="14081" max="14081" width="6.375" customWidth="1"/>
    <col min="14082" max="14082" width="10.75" customWidth="1"/>
    <col min="14083" max="14083" width="2.125" customWidth="1"/>
    <col min="14084" max="14084" width="10.75" customWidth="1"/>
    <col min="14085" max="14085" width="2.25" customWidth="1"/>
    <col min="14086" max="14086" width="10.75" customWidth="1"/>
    <col min="14087" max="14087" width="1.875" customWidth="1"/>
    <col min="14088" max="14088" width="10.75" customWidth="1"/>
    <col min="14089" max="14089" width="1.875" customWidth="1"/>
    <col min="14090" max="14090" width="10.75" customWidth="1"/>
    <col min="14091" max="14091" width="2.125" customWidth="1"/>
    <col min="14092" max="14092" width="10.75" customWidth="1"/>
    <col min="14093" max="14093" width="1.875" customWidth="1"/>
    <col min="14094" max="14094" width="10.75" customWidth="1"/>
    <col min="14095" max="14095" width="2.125" customWidth="1"/>
    <col min="14096" max="14096" width="40.75" customWidth="1"/>
    <col min="14097" max="14098" width="5.125" customWidth="1"/>
    <col min="14099" max="14099" width="2.75" customWidth="1"/>
    <col min="14100" max="14102" width="12.75" customWidth="1"/>
    <col min="14103" max="14103" width="1.625" customWidth="1"/>
    <col min="14104" max="14104" width="13.75" customWidth="1"/>
    <col min="14105" max="14105" width="2.75" customWidth="1"/>
    <col min="14337" max="14337" width="6.375" customWidth="1"/>
    <col min="14338" max="14338" width="10.75" customWidth="1"/>
    <col min="14339" max="14339" width="2.125" customWidth="1"/>
    <col min="14340" max="14340" width="10.75" customWidth="1"/>
    <col min="14341" max="14341" width="2.25" customWidth="1"/>
    <col min="14342" max="14342" width="10.75" customWidth="1"/>
    <col min="14343" max="14343" width="1.875" customWidth="1"/>
    <col min="14344" max="14344" width="10.75" customWidth="1"/>
    <col min="14345" max="14345" width="1.875" customWidth="1"/>
    <col min="14346" max="14346" width="10.75" customWidth="1"/>
    <col min="14347" max="14347" width="2.125" customWidth="1"/>
    <col min="14348" max="14348" width="10.75" customWidth="1"/>
    <col min="14349" max="14349" width="1.875" customWidth="1"/>
    <col min="14350" max="14350" width="10.75" customWidth="1"/>
    <col min="14351" max="14351" width="2.125" customWidth="1"/>
    <col min="14352" max="14352" width="40.75" customWidth="1"/>
    <col min="14353" max="14354" width="5.125" customWidth="1"/>
    <col min="14355" max="14355" width="2.75" customWidth="1"/>
    <col min="14356" max="14358" width="12.75" customWidth="1"/>
    <col min="14359" max="14359" width="1.625" customWidth="1"/>
    <col min="14360" max="14360" width="13.75" customWidth="1"/>
    <col min="14361" max="14361" width="2.75" customWidth="1"/>
    <col min="14593" max="14593" width="6.375" customWidth="1"/>
    <col min="14594" max="14594" width="10.75" customWidth="1"/>
    <col min="14595" max="14595" width="2.125" customWidth="1"/>
    <col min="14596" max="14596" width="10.75" customWidth="1"/>
    <col min="14597" max="14597" width="2.25" customWidth="1"/>
    <col min="14598" max="14598" width="10.75" customWidth="1"/>
    <col min="14599" max="14599" width="1.875" customWidth="1"/>
    <col min="14600" max="14600" width="10.75" customWidth="1"/>
    <col min="14601" max="14601" width="1.875" customWidth="1"/>
    <col min="14602" max="14602" width="10.75" customWidth="1"/>
    <col min="14603" max="14603" width="2.125" customWidth="1"/>
    <col min="14604" max="14604" width="10.75" customWidth="1"/>
    <col min="14605" max="14605" width="1.875" customWidth="1"/>
    <col min="14606" max="14606" width="10.75" customWidth="1"/>
    <col min="14607" max="14607" width="2.125" customWidth="1"/>
    <col min="14608" max="14608" width="40.75" customWidth="1"/>
    <col min="14609" max="14610" width="5.125" customWidth="1"/>
    <col min="14611" max="14611" width="2.75" customWidth="1"/>
    <col min="14612" max="14614" width="12.75" customWidth="1"/>
    <col min="14615" max="14615" width="1.625" customWidth="1"/>
    <col min="14616" max="14616" width="13.75" customWidth="1"/>
    <col min="14617" max="14617" width="2.75" customWidth="1"/>
    <col min="14849" max="14849" width="6.375" customWidth="1"/>
    <col min="14850" max="14850" width="10.75" customWidth="1"/>
    <col min="14851" max="14851" width="2.125" customWidth="1"/>
    <col min="14852" max="14852" width="10.75" customWidth="1"/>
    <col min="14853" max="14853" width="2.25" customWidth="1"/>
    <col min="14854" max="14854" width="10.75" customWidth="1"/>
    <col min="14855" max="14855" width="1.875" customWidth="1"/>
    <col min="14856" max="14856" width="10.75" customWidth="1"/>
    <col min="14857" max="14857" width="1.875" customWidth="1"/>
    <col min="14858" max="14858" width="10.75" customWidth="1"/>
    <col min="14859" max="14859" width="2.125" customWidth="1"/>
    <col min="14860" max="14860" width="10.75" customWidth="1"/>
    <col min="14861" max="14861" width="1.875" customWidth="1"/>
    <col min="14862" max="14862" width="10.75" customWidth="1"/>
    <col min="14863" max="14863" width="2.125" customWidth="1"/>
    <col min="14864" max="14864" width="40.75" customWidth="1"/>
    <col min="14865" max="14866" width="5.125" customWidth="1"/>
    <col min="14867" max="14867" width="2.75" customWidth="1"/>
    <col min="14868" max="14870" width="12.75" customWidth="1"/>
    <col min="14871" max="14871" width="1.625" customWidth="1"/>
    <col min="14872" max="14872" width="13.75" customWidth="1"/>
    <col min="14873" max="14873" width="2.75" customWidth="1"/>
    <col min="15105" max="15105" width="6.375" customWidth="1"/>
    <col min="15106" max="15106" width="10.75" customWidth="1"/>
    <col min="15107" max="15107" width="2.125" customWidth="1"/>
    <col min="15108" max="15108" width="10.75" customWidth="1"/>
    <col min="15109" max="15109" width="2.25" customWidth="1"/>
    <col min="15110" max="15110" width="10.75" customWidth="1"/>
    <col min="15111" max="15111" width="1.875" customWidth="1"/>
    <col min="15112" max="15112" width="10.75" customWidth="1"/>
    <col min="15113" max="15113" width="1.875" customWidth="1"/>
    <col min="15114" max="15114" width="10.75" customWidth="1"/>
    <col min="15115" max="15115" width="2.125" customWidth="1"/>
    <col min="15116" max="15116" width="10.75" customWidth="1"/>
    <col min="15117" max="15117" width="1.875" customWidth="1"/>
    <col min="15118" max="15118" width="10.75" customWidth="1"/>
    <col min="15119" max="15119" width="2.125" customWidth="1"/>
    <col min="15120" max="15120" width="40.75" customWidth="1"/>
    <col min="15121" max="15122" width="5.125" customWidth="1"/>
    <col min="15123" max="15123" width="2.75" customWidth="1"/>
    <col min="15124" max="15126" width="12.75" customWidth="1"/>
    <col min="15127" max="15127" width="1.625" customWidth="1"/>
    <col min="15128" max="15128" width="13.75" customWidth="1"/>
    <col min="15129" max="15129" width="2.75" customWidth="1"/>
    <col min="15361" max="15361" width="6.375" customWidth="1"/>
    <col min="15362" max="15362" width="10.75" customWidth="1"/>
    <col min="15363" max="15363" width="2.125" customWidth="1"/>
    <col min="15364" max="15364" width="10.75" customWidth="1"/>
    <col min="15365" max="15365" width="2.25" customWidth="1"/>
    <col min="15366" max="15366" width="10.75" customWidth="1"/>
    <col min="15367" max="15367" width="1.875" customWidth="1"/>
    <col min="15368" max="15368" width="10.75" customWidth="1"/>
    <col min="15369" max="15369" width="1.875" customWidth="1"/>
    <col min="15370" max="15370" width="10.75" customWidth="1"/>
    <col min="15371" max="15371" width="2.125" customWidth="1"/>
    <col min="15372" max="15372" width="10.75" customWidth="1"/>
    <col min="15373" max="15373" width="1.875" customWidth="1"/>
    <col min="15374" max="15374" width="10.75" customWidth="1"/>
    <col min="15375" max="15375" width="2.125" customWidth="1"/>
    <col min="15376" max="15376" width="40.75" customWidth="1"/>
    <col min="15377" max="15378" width="5.125" customWidth="1"/>
    <col min="15379" max="15379" width="2.75" customWidth="1"/>
    <col min="15380" max="15382" width="12.75" customWidth="1"/>
    <col min="15383" max="15383" width="1.625" customWidth="1"/>
    <col min="15384" max="15384" width="13.75" customWidth="1"/>
    <col min="15385" max="15385" width="2.75" customWidth="1"/>
    <col min="15617" max="15617" width="6.375" customWidth="1"/>
    <col min="15618" max="15618" width="10.75" customWidth="1"/>
    <col min="15619" max="15619" width="2.125" customWidth="1"/>
    <col min="15620" max="15620" width="10.75" customWidth="1"/>
    <col min="15621" max="15621" width="2.25" customWidth="1"/>
    <col min="15622" max="15622" width="10.75" customWidth="1"/>
    <col min="15623" max="15623" width="1.875" customWidth="1"/>
    <col min="15624" max="15624" width="10.75" customWidth="1"/>
    <col min="15625" max="15625" width="1.875" customWidth="1"/>
    <col min="15626" max="15626" width="10.75" customWidth="1"/>
    <col min="15627" max="15627" width="2.125" customWidth="1"/>
    <col min="15628" max="15628" width="10.75" customWidth="1"/>
    <col min="15629" max="15629" width="1.875" customWidth="1"/>
    <col min="15630" max="15630" width="10.75" customWidth="1"/>
    <col min="15631" max="15631" width="2.125" customWidth="1"/>
    <col min="15632" max="15632" width="40.75" customWidth="1"/>
    <col min="15633" max="15634" width="5.125" customWidth="1"/>
    <col min="15635" max="15635" width="2.75" customWidth="1"/>
    <col min="15636" max="15638" width="12.75" customWidth="1"/>
    <col min="15639" max="15639" width="1.625" customWidth="1"/>
    <col min="15640" max="15640" width="13.75" customWidth="1"/>
    <col min="15641" max="15641" width="2.75" customWidth="1"/>
    <col min="15873" max="15873" width="6.375" customWidth="1"/>
    <col min="15874" max="15874" width="10.75" customWidth="1"/>
    <col min="15875" max="15875" width="2.125" customWidth="1"/>
    <col min="15876" max="15876" width="10.75" customWidth="1"/>
    <col min="15877" max="15877" width="2.25" customWidth="1"/>
    <col min="15878" max="15878" width="10.75" customWidth="1"/>
    <col min="15879" max="15879" width="1.875" customWidth="1"/>
    <col min="15880" max="15880" width="10.75" customWidth="1"/>
    <col min="15881" max="15881" width="1.875" customWidth="1"/>
    <col min="15882" max="15882" width="10.75" customWidth="1"/>
    <col min="15883" max="15883" width="2.125" customWidth="1"/>
    <col min="15884" max="15884" width="10.75" customWidth="1"/>
    <col min="15885" max="15885" width="1.875" customWidth="1"/>
    <col min="15886" max="15886" width="10.75" customWidth="1"/>
    <col min="15887" max="15887" width="2.125" customWidth="1"/>
    <col min="15888" max="15888" width="40.75" customWidth="1"/>
    <col min="15889" max="15890" width="5.125" customWidth="1"/>
    <col min="15891" max="15891" width="2.75" customWidth="1"/>
    <col min="15892" max="15894" width="12.75" customWidth="1"/>
    <col min="15895" max="15895" width="1.625" customWidth="1"/>
    <col min="15896" max="15896" width="13.75" customWidth="1"/>
    <col min="15897" max="15897" width="2.75" customWidth="1"/>
    <col min="16129" max="16129" width="6.375" customWidth="1"/>
    <col min="16130" max="16130" width="10.75" customWidth="1"/>
    <col min="16131" max="16131" width="2.125" customWidth="1"/>
    <col min="16132" max="16132" width="10.75" customWidth="1"/>
    <col min="16133" max="16133" width="2.25" customWidth="1"/>
    <col min="16134" max="16134" width="10.75" customWidth="1"/>
    <col min="16135" max="16135" width="1.875" customWidth="1"/>
    <col min="16136" max="16136" width="10.75" customWidth="1"/>
    <col min="16137" max="16137" width="1.875" customWidth="1"/>
    <col min="16138" max="16138" width="10.75" customWidth="1"/>
    <col min="16139" max="16139" width="2.125" customWidth="1"/>
    <col min="16140" max="16140" width="10.75" customWidth="1"/>
    <col min="16141" max="16141" width="1.875" customWidth="1"/>
    <col min="16142" max="16142" width="10.75" customWidth="1"/>
    <col min="16143" max="16143" width="2.125" customWidth="1"/>
    <col min="16144" max="16144" width="40.75" customWidth="1"/>
    <col min="16145" max="16146" width="5.125" customWidth="1"/>
    <col min="16147" max="16147" width="2.75" customWidth="1"/>
    <col min="16148" max="16150" width="12.75" customWidth="1"/>
    <col min="16151" max="16151" width="1.625" customWidth="1"/>
    <col min="16152" max="16152" width="13.75" customWidth="1"/>
    <col min="16153" max="16153" width="2.75" customWidth="1"/>
  </cols>
  <sheetData>
    <row r="1" spans="1:24" ht="12" customHeight="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3"/>
      <c r="S1" s="3"/>
      <c r="T1" s="2"/>
      <c r="U1" s="2"/>
      <c r="V1" s="2"/>
      <c r="W1" s="3"/>
    </row>
    <row r="2" spans="1:24" ht="2.25" customHeight="1" thickBot="1"/>
    <row r="3" spans="1:24" ht="15" customHeight="1" thickTop="1" thickBot="1">
      <c r="A3" s="8"/>
      <c r="B3" s="110" t="s">
        <v>1</v>
      </c>
      <c r="C3" s="111"/>
      <c r="D3" s="111"/>
      <c r="E3" s="112"/>
      <c r="F3" s="110" t="s">
        <v>2</v>
      </c>
      <c r="G3" s="111"/>
      <c r="H3" s="111"/>
      <c r="I3" s="111"/>
      <c r="J3" s="111"/>
      <c r="K3" s="112"/>
      <c r="L3" s="9" t="s">
        <v>3</v>
      </c>
      <c r="M3" s="10"/>
      <c r="N3" s="9"/>
      <c r="O3" s="11"/>
      <c r="P3" s="12"/>
      <c r="Q3" s="13"/>
      <c r="T3" s="14" t="s">
        <v>4</v>
      </c>
      <c r="U3" s="15"/>
      <c r="V3" s="15"/>
      <c r="W3" s="16"/>
    </row>
    <row r="4" spans="1:24" ht="15" customHeight="1" thickBot="1">
      <c r="A4" s="17" t="s">
        <v>5</v>
      </c>
      <c r="B4" s="113" t="s">
        <v>6</v>
      </c>
      <c r="C4" s="114"/>
      <c r="D4" s="115" t="s">
        <v>7</v>
      </c>
      <c r="E4" s="116"/>
      <c r="F4" s="18" t="s">
        <v>6</v>
      </c>
      <c r="G4" s="19"/>
      <c r="H4" s="18" t="s">
        <v>8</v>
      </c>
      <c r="I4" s="20"/>
      <c r="J4" s="21" t="s">
        <v>7</v>
      </c>
      <c r="K4" s="22"/>
      <c r="L4" s="23" t="s">
        <v>6</v>
      </c>
      <c r="M4" s="24"/>
      <c r="N4" s="25" t="s">
        <v>7</v>
      </c>
      <c r="O4" s="22"/>
      <c r="P4" s="26" t="s">
        <v>9</v>
      </c>
      <c r="Q4" s="27"/>
      <c r="T4" s="28" t="s">
        <v>6</v>
      </c>
      <c r="U4" s="29" t="s">
        <v>10</v>
      </c>
      <c r="V4" s="25" t="s">
        <v>7</v>
      </c>
      <c r="W4" s="30"/>
      <c r="X4" s="31"/>
    </row>
    <row r="5" spans="1:24" ht="5.0999999999999996" customHeight="1">
      <c r="A5" s="32"/>
      <c r="E5" s="33"/>
      <c r="G5" s="34"/>
      <c r="J5" s="35"/>
      <c r="K5" s="33"/>
      <c r="M5" s="34"/>
      <c r="O5" s="33"/>
      <c r="P5" s="36"/>
      <c r="Q5" s="37"/>
      <c r="T5" s="38"/>
      <c r="W5" s="37"/>
    </row>
    <row r="6" spans="1:24" ht="14.45" customHeight="1">
      <c r="A6" s="39">
        <v>30</v>
      </c>
      <c r="B6" s="132">
        <f>ROUND('[1]nomina-23 (3) 3,5%'!B6*1.02,2)</f>
        <v>1159.06</v>
      </c>
      <c r="C6" s="133"/>
      <c r="D6" s="134">
        <f>B6*14</f>
        <v>16226.84</v>
      </c>
      <c r="E6" s="135"/>
      <c r="F6" s="133">
        <f>ROUND('[1]nomina-23 (3) 3,5%'!F6*1.02/12,2)*12</f>
        <v>3736.92</v>
      </c>
      <c r="G6" s="136"/>
      <c r="H6" s="133">
        <f>F6</f>
        <v>3736.92</v>
      </c>
      <c r="I6" s="137"/>
      <c r="J6" s="138">
        <f>(F6*12)+(H6*2)</f>
        <v>52316.880000000005</v>
      </c>
      <c r="K6" s="135"/>
      <c r="L6" s="133">
        <f t="shared" ref="L6:L62" si="0">N6/12</f>
        <v>1556.7300000000002</v>
      </c>
      <c r="M6" s="136"/>
      <c r="N6" s="139">
        <f>ROUND('[1]nomina-23 (3) 3,5%'!N6*1.02/12,2)*12</f>
        <v>18680.760000000002</v>
      </c>
      <c r="O6" s="41"/>
      <c r="P6" s="42" t="s">
        <v>11</v>
      </c>
      <c r="Q6" s="43" t="s">
        <v>12</v>
      </c>
      <c r="R6" s="44"/>
      <c r="S6" s="44"/>
      <c r="T6" s="45" t="s">
        <v>13</v>
      </c>
      <c r="U6" s="2"/>
      <c r="V6" s="2"/>
      <c r="W6" s="46"/>
    </row>
    <row r="7" spans="1:24" ht="14.45" customHeight="1">
      <c r="A7" s="39">
        <v>30</v>
      </c>
      <c r="B7" s="132">
        <f>B6</f>
        <v>1159.06</v>
      </c>
      <c r="C7" s="133"/>
      <c r="D7" s="134">
        <f>D6</f>
        <v>16226.84</v>
      </c>
      <c r="E7" s="135"/>
      <c r="F7" s="133">
        <v>2093.2800000000002</v>
      </c>
      <c r="G7" s="136"/>
      <c r="H7" s="133">
        <f t="shared" ref="H7:H62" si="1">F7</f>
        <v>2093.2800000000002</v>
      </c>
      <c r="I7" s="137"/>
      <c r="J7" s="138">
        <f t="shared" ref="J7:J62" si="2">(F7*12)+(H7*2)</f>
        <v>29305.920000000002</v>
      </c>
      <c r="K7" s="135"/>
      <c r="L7" s="133">
        <f t="shared" si="0"/>
        <v>1210.55</v>
      </c>
      <c r="M7" s="136"/>
      <c r="N7" s="139">
        <f>ROUND('[1]nomina-23 (3) 3,5%'!N7*1.02/12,2)*12</f>
        <v>14526.599999999999</v>
      </c>
      <c r="O7" s="41"/>
      <c r="P7" s="42" t="s">
        <v>14</v>
      </c>
      <c r="Q7" s="43" t="s">
        <v>12</v>
      </c>
      <c r="R7" s="44"/>
      <c r="S7" s="44"/>
      <c r="T7" s="47">
        <f>ROUND('[1]nomina-23 (3) 3,5%'!T7*1.02,2)</f>
        <v>1326.9</v>
      </c>
      <c r="U7" s="48">
        <f>ROUND('[1]nomina-23 (3) 3,5%'!U7*1.02,2)</f>
        <v>818.82</v>
      </c>
      <c r="V7" s="49">
        <f>(T7*12)+(U7*2)</f>
        <v>17560.440000000002</v>
      </c>
      <c r="W7" s="50"/>
    </row>
    <row r="8" spans="1:24" ht="14.45" customHeight="1">
      <c r="A8" s="39">
        <v>29</v>
      </c>
      <c r="B8" s="132">
        <f>ROUND('[1]nomina-23 (3) 3,5%'!B8*1.02,2)</f>
        <v>1039.6099999999999</v>
      </c>
      <c r="C8" s="133"/>
      <c r="D8" s="134">
        <f>B8*14</f>
        <v>14554.539999999999</v>
      </c>
      <c r="E8" s="135"/>
      <c r="F8" s="133">
        <f>ROUND('[1]nomina-23 (3) 3,5%'!F8*1.02/12,2)*12</f>
        <v>2682</v>
      </c>
      <c r="G8" s="136"/>
      <c r="H8" s="133">
        <f t="shared" si="1"/>
        <v>2682</v>
      </c>
      <c r="I8" s="137"/>
      <c r="J8" s="138">
        <f t="shared" si="2"/>
        <v>37548</v>
      </c>
      <c r="K8" s="135"/>
      <c r="L8" s="133">
        <f t="shared" si="0"/>
        <v>752.79</v>
      </c>
      <c r="M8" s="136"/>
      <c r="N8" s="139">
        <f>ROUND('[1]nomina-23 (3) 3,5%'!N8*1.02/12,2)*12</f>
        <v>9033.48</v>
      </c>
      <c r="O8" s="41"/>
      <c r="P8" s="51" t="s">
        <v>15</v>
      </c>
      <c r="Q8" s="43" t="s">
        <v>12</v>
      </c>
      <c r="R8" s="44"/>
      <c r="S8" s="44"/>
      <c r="T8" s="117" t="s">
        <v>16</v>
      </c>
      <c r="U8" s="118"/>
      <c r="V8" s="118"/>
      <c r="W8" s="119"/>
    </row>
    <row r="9" spans="1:24" ht="14.45" customHeight="1">
      <c r="A9" s="39">
        <v>29</v>
      </c>
      <c r="B9" s="132">
        <f>B8</f>
        <v>1039.6099999999999</v>
      </c>
      <c r="C9" s="133"/>
      <c r="D9" s="134">
        <f>D8</f>
        <v>14554.539999999999</v>
      </c>
      <c r="E9" s="135"/>
      <c r="F9" s="133">
        <f>ROUND('[1]nomina-23 (3) 3,5%'!F9*1.02/12,2)*12</f>
        <v>2258.2799999999997</v>
      </c>
      <c r="G9" s="136"/>
      <c r="H9" s="133">
        <f t="shared" si="1"/>
        <v>2258.2799999999997</v>
      </c>
      <c r="I9" s="137"/>
      <c r="J9" s="138">
        <f t="shared" si="2"/>
        <v>31615.919999999998</v>
      </c>
      <c r="K9" s="135"/>
      <c r="L9" s="133">
        <f t="shared" si="0"/>
        <v>752.79</v>
      </c>
      <c r="M9" s="136"/>
      <c r="N9" s="139">
        <f>ROUND('[1]nomina-23 (3) 3,5%'!N9*1.02/12,2)*12</f>
        <v>9033.48</v>
      </c>
      <c r="O9" s="41"/>
      <c r="P9" s="42" t="s">
        <v>17</v>
      </c>
      <c r="Q9" s="43" t="s">
        <v>12</v>
      </c>
      <c r="R9" s="44"/>
      <c r="S9" s="44"/>
      <c r="T9" s="47">
        <f>ROUND('[1]nomina-23 (3) 3,5%'!T9*1.02,2)</f>
        <v>1147.3499999999999</v>
      </c>
      <c r="U9" s="48">
        <f>ROUND('[1]nomina-23 (3) 3,5%'!U9*1.02,2)</f>
        <v>836.78</v>
      </c>
      <c r="V9" s="49">
        <f>(T9*12)+(U9*2)</f>
        <v>15441.759999999998</v>
      </c>
      <c r="W9" s="50"/>
    </row>
    <row r="10" spans="1:24" ht="14.45" customHeight="1">
      <c r="A10" s="52">
        <v>28</v>
      </c>
      <c r="B10" s="132">
        <f>ROUND('[1]nomina-23 (3) 3,5%'!B10*1.02,2)</f>
        <v>995.93</v>
      </c>
      <c r="C10" s="132"/>
      <c r="D10" s="140">
        <f>B10*14</f>
        <v>13943.019999999999</v>
      </c>
      <c r="E10" s="141"/>
      <c r="F10" s="133">
        <f>ROUND('[1]nomina-23 (3) 3,5%'!F10*1.02/12,2)*12</f>
        <v>2093.2799999999997</v>
      </c>
      <c r="G10" s="142"/>
      <c r="H10" s="132">
        <f t="shared" si="1"/>
        <v>2093.2799999999997</v>
      </c>
      <c r="I10" s="143"/>
      <c r="J10" s="138">
        <f t="shared" si="2"/>
        <v>29305.919999999998</v>
      </c>
      <c r="K10" s="141"/>
      <c r="L10" s="132">
        <f t="shared" si="0"/>
        <v>689.43</v>
      </c>
      <c r="M10" s="142"/>
      <c r="N10" s="139">
        <f>ROUND('[1]nomina-23 (3) 3,5%'!N10*1.02/12,2)*12</f>
        <v>8273.16</v>
      </c>
      <c r="O10" s="53"/>
      <c r="P10" s="54" t="s">
        <v>18</v>
      </c>
      <c r="Q10" s="43" t="s">
        <v>12</v>
      </c>
      <c r="R10" s="44"/>
      <c r="S10" s="44"/>
      <c r="T10" s="107" t="s">
        <v>19</v>
      </c>
      <c r="U10" s="108"/>
      <c r="V10" s="108"/>
      <c r="W10" s="109"/>
    </row>
    <row r="11" spans="1:24" ht="14.45" customHeight="1">
      <c r="A11" s="52">
        <v>27</v>
      </c>
      <c r="B11" s="132">
        <f>ROUND('[1]nomina-23 (3) 3,5%'!B11*1.02,2)</f>
        <v>952.17</v>
      </c>
      <c r="C11" s="132"/>
      <c r="D11" s="140">
        <f>B11*14</f>
        <v>13330.38</v>
      </c>
      <c r="E11" s="141"/>
      <c r="F11" s="133">
        <f>ROUND('[1]nomina-23 (3) 3,5%'!F11*1.02/12,2)*12</f>
        <v>1818</v>
      </c>
      <c r="G11" s="142"/>
      <c r="H11" s="132">
        <f t="shared" si="1"/>
        <v>1818</v>
      </c>
      <c r="I11" s="143"/>
      <c r="J11" s="138">
        <f t="shared" si="2"/>
        <v>25452</v>
      </c>
      <c r="K11" s="141"/>
      <c r="L11" s="132">
        <f t="shared" si="0"/>
        <v>676.2</v>
      </c>
      <c r="M11" s="142"/>
      <c r="N11" s="139">
        <f>ROUND('[1]nomina-23 (3) 3,5%'!N11*1.02/12,2)*12</f>
        <v>8114.4000000000005</v>
      </c>
      <c r="O11" s="53"/>
      <c r="P11" s="54" t="s">
        <v>20</v>
      </c>
      <c r="Q11" s="43" t="s">
        <v>12</v>
      </c>
      <c r="R11" s="44"/>
      <c r="S11" s="44"/>
      <c r="T11" s="55">
        <f>ROUND('[1]nomina-23 (3) 3,5%'!T11*1.02,2)</f>
        <v>1002.94</v>
      </c>
      <c r="U11" s="56">
        <f>ROUND('[1]nomina-23 (3) 3,5%'!U11*1.02,2)</f>
        <v>866.84</v>
      </c>
      <c r="V11" s="57">
        <f>(T11*12)+(U11*2)</f>
        <v>13768.960000000001</v>
      </c>
      <c r="W11" s="58"/>
    </row>
    <row r="12" spans="1:24" ht="14.45" customHeight="1">
      <c r="A12" s="52">
        <v>26</v>
      </c>
      <c r="B12" s="132">
        <f>ROUND('[1]nomina-23 (3) 3,5%'!B12*1.02,2)</f>
        <v>835.38</v>
      </c>
      <c r="C12" s="132"/>
      <c r="D12" s="140">
        <f>B12*14</f>
        <v>11695.32</v>
      </c>
      <c r="E12" s="141"/>
      <c r="F12" s="133">
        <f>ROUND('[1]nomina-23 (3) 3,5%'!F12*1.02/12,2)*12</f>
        <v>1818</v>
      </c>
      <c r="G12" s="142"/>
      <c r="H12" s="132">
        <f t="shared" si="1"/>
        <v>1818</v>
      </c>
      <c r="I12" s="143"/>
      <c r="J12" s="138">
        <f t="shared" si="2"/>
        <v>25452</v>
      </c>
      <c r="K12" s="141"/>
      <c r="L12" s="132">
        <f t="shared" si="0"/>
        <v>676.2</v>
      </c>
      <c r="M12" s="142"/>
      <c r="N12" s="139">
        <f>ROUND('[1]nomina-23 (3) 3,5%'!N12*1.02/12,2)*12</f>
        <v>8114.4000000000005</v>
      </c>
      <c r="O12" s="53"/>
      <c r="P12" s="54" t="s">
        <v>21</v>
      </c>
      <c r="Q12" s="43" t="s">
        <v>12</v>
      </c>
      <c r="R12" s="44"/>
      <c r="S12" s="44"/>
      <c r="T12" s="124" t="s">
        <v>22</v>
      </c>
      <c r="U12" s="125"/>
      <c r="V12" s="125"/>
      <c r="W12" s="126"/>
    </row>
    <row r="13" spans="1:24" ht="14.45" customHeight="1">
      <c r="A13" s="52">
        <v>26</v>
      </c>
      <c r="B13" s="132">
        <f>B12</f>
        <v>835.38</v>
      </c>
      <c r="C13" s="132"/>
      <c r="D13" s="140">
        <f>B13*14</f>
        <v>11695.32</v>
      </c>
      <c r="E13" s="141"/>
      <c r="F13" s="133">
        <f>ROUND('[1]nomina-23 (3) 3,5%'!F13*1.02/12,2)*12</f>
        <v>1751.7599999999998</v>
      </c>
      <c r="G13" s="142"/>
      <c r="H13" s="132">
        <f t="shared" si="1"/>
        <v>1751.7599999999998</v>
      </c>
      <c r="I13" s="143"/>
      <c r="J13" s="138">
        <f t="shared" si="2"/>
        <v>24524.639999999996</v>
      </c>
      <c r="K13" s="141"/>
      <c r="L13" s="132">
        <f t="shared" si="0"/>
        <v>662.91</v>
      </c>
      <c r="M13" s="142"/>
      <c r="N13" s="139">
        <f>ROUND('[1]nomina-23 (3) 3,5%'!N13*1.02/12,2)*12</f>
        <v>7954.92</v>
      </c>
      <c r="O13" s="53"/>
      <c r="P13" s="54" t="s">
        <v>23</v>
      </c>
      <c r="Q13" s="43" t="s">
        <v>12</v>
      </c>
      <c r="R13" s="44"/>
      <c r="S13" s="44"/>
      <c r="T13" s="47">
        <f>ROUND('[1]nomina-23 (3) 3,5%'!T13*1.02,2)</f>
        <v>861.46</v>
      </c>
      <c r="U13" s="48">
        <f>ROUND('[1]nomina-23 (3) 3,5%'!U13*1.02,2)</f>
        <v>744.56</v>
      </c>
      <c r="V13" s="49">
        <f>(T13*12)+(U13*2)</f>
        <v>11826.64</v>
      </c>
      <c r="W13" s="50"/>
    </row>
    <row r="14" spans="1:24" ht="14.45" customHeight="1">
      <c r="A14" s="52">
        <v>25</v>
      </c>
      <c r="B14" s="132">
        <f>ROUND('[1]nomina-23 (3) 3,5%'!B14*1.02,2)</f>
        <v>741.15</v>
      </c>
      <c r="C14" s="144"/>
      <c r="D14" s="140">
        <f>B14*14</f>
        <v>10376.1</v>
      </c>
      <c r="E14" s="141"/>
      <c r="F14" s="133">
        <f>ROUND('[1]nomina-23 (3) 3,5%'!F14*1.02/12,2)*12</f>
        <v>1576.6799999999998</v>
      </c>
      <c r="G14" s="145"/>
      <c r="H14" s="132">
        <f t="shared" si="1"/>
        <v>1576.6799999999998</v>
      </c>
      <c r="I14" s="146"/>
      <c r="J14" s="138">
        <f t="shared" si="2"/>
        <v>22073.519999999997</v>
      </c>
      <c r="K14" s="141"/>
      <c r="L14" s="132">
        <f t="shared" si="0"/>
        <v>545</v>
      </c>
      <c r="M14" s="145"/>
      <c r="N14" s="139">
        <f>ROUND('[1]nomina-23 (3) 3,5%'!N14*1.02/12,2)*12</f>
        <v>6540</v>
      </c>
      <c r="O14" s="53"/>
      <c r="P14" s="54" t="s">
        <v>24</v>
      </c>
      <c r="Q14" s="43" t="s">
        <v>12</v>
      </c>
      <c r="R14" s="44"/>
      <c r="S14" s="44"/>
      <c r="T14" s="117" t="s">
        <v>25</v>
      </c>
      <c r="U14" s="118"/>
      <c r="V14" s="118"/>
      <c r="W14" s="119"/>
    </row>
    <row r="15" spans="1:24" ht="14.45" customHeight="1">
      <c r="A15" s="52">
        <v>25</v>
      </c>
      <c r="B15" s="132">
        <f>B14</f>
        <v>741.15</v>
      </c>
      <c r="C15" s="132"/>
      <c r="D15" s="140">
        <f>D14</f>
        <v>10376.1</v>
      </c>
      <c r="E15" s="141"/>
      <c r="F15" s="133">
        <f>ROUND('[1]nomina-23 (3) 3,5%'!F15*1.02/12,2)*12</f>
        <v>1401.48</v>
      </c>
      <c r="G15" s="142"/>
      <c r="H15" s="132">
        <f t="shared" si="1"/>
        <v>1401.48</v>
      </c>
      <c r="I15" s="143"/>
      <c r="J15" s="138">
        <f t="shared" si="2"/>
        <v>19620.72</v>
      </c>
      <c r="K15" s="141"/>
      <c r="L15" s="132">
        <f t="shared" si="0"/>
        <v>545</v>
      </c>
      <c r="M15" s="142"/>
      <c r="N15" s="139">
        <f>ROUND('[1]nomina-23 (3) 3,5%'!N15*1.02/12,2)*12</f>
        <v>6540</v>
      </c>
      <c r="O15" s="53"/>
      <c r="P15" s="54" t="s">
        <v>26</v>
      </c>
      <c r="Q15" s="43" t="s">
        <v>12</v>
      </c>
      <c r="R15" s="44"/>
      <c r="S15" s="44"/>
      <c r="T15" s="47">
        <f>ROUND('[1]nomina-23 (3) 3,5%'!T15*1.02,2)</f>
        <v>716.98</v>
      </c>
      <c r="U15" s="48">
        <f>ROUND('[1]nomina-23 (3) 3,5%'!U15*1.02,2)</f>
        <v>710.44</v>
      </c>
      <c r="V15" s="49">
        <f>(T15*12)+(U15*2)</f>
        <v>10024.64</v>
      </c>
      <c r="W15" s="59"/>
    </row>
    <row r="16" spans="1:24" ht="14.45" customHeight="1">
      <c r="A16" s="52">
        <v>25</v>
      </c>
      <c r="B16" s="132">
        <f>B15</f>
        <v>741.15</v>
      </c>
      <c r="C16" s="132"/>
      <c r="D16" s="140">
        <f>D14</f>
        <v>10376.1</v>
      </c>
      <c r="E16" s="141"/>
      <c r="F16" s="133">
        <f>ROUND('[1]nomina-23 (3) 3,5%'!F16*1.02/12,2)*12</f>
        <v>1401.48</v>
      </c>
      <c r="G16" s="142"/>
      <c r="H16" s="132">
        <f t="shared" si="1"/>
        <v>1401.48</v>
      </c>
      <c r="I16" s="143"/>
      <c r="J16" s="138">
        <f t="shared" si="2"/>
        <v>19620.72</v>
      </c>
      <c r="K16" s="141"/>
      <c r="L16" s="132">
        <f t="shared" si="0"/>
        <v>545</v>
      </c>
      <c r="M16" s="142"/>
      <c r="N16" s="139">
        <f>ROUND('[1]nomina-23 (3) 3,5%'!N16*1.02/12,2)*12</f>
        <v>6540</v>
      </c>
      <c r="O16" s="53"/>
      <c r="P16" s="54" t="s">
        <v>27</v>
      </c>
      <c r="Q16" s="43" t="s">
        <v>12</v>
      </c>
      <c r="R16" s="44"/>
      <c r="S16" s="44"/>
      <c r="T16" s="117" t="s">
        <v>28</v>
      </c>
      <c r="U16" s="118"/>
      <c r="V16" s="118"/>
      <c r="W16" s="119"/>
    </row>
    <row r="17" spans="1:28" ht="14.45" customHeight="1" thickBot="1">
      <c r="A17" s="52">
        <v>25</v>
      </c>
      <c r="B17" s="132">
        <f>B16</f>
        <v>741.15</v>
      </c>
      <c r="C17" s="132"/>
      <c r="D17" s="140">
        <f>D14</f>
        <v>10376.1</v>
      </c>
      <c r="E17" s="141"/>
      <c r="F17" s="133">
        <f>ROUND('[1]nomina-23 (3) 3,5%'!F17*1.02/12,2)*12</f>
        <v>1401.48</v>
      </c>
      <c r="G17" s="142"/>
      <c r="H17" s="132">
        <f t="shared" si="1"/>
        <v>1401.48</v>
      </c>
      <c r="I17" s="143"/>
      <c r="J17" s="138">
        <f t="shared" si="2"/>
        <v>19620.72</v>
      </c>
      <c r="K17" s="141"/>
      <c r="L17" s="132">
        <f t="shared" si="0"/>
        <v>545</v>
      </c>
      <c r="M17" s="142"/>
      <c r="N17" s="139">
        <f>ROUND('[1]nomina-23 (3) 3,5%'!N17*1.02/12,2)*12</f>
        <v>6540</v>
      </c>
      <c r="O17" s="53"/>
      <c r="P17" s="54" t="s">
        <v>29</v>
      </c>
      <c r="Q17" s="43" t="s">
        <v>12</v>
      </c>
      <c r="R17" s="44"/>
      <c r="S17" s="44"/>
      <c r="T17" s="60">
        <f>ROUND('[1]nomina-23 (3) 3,5%'!T17*1.02,2)</f>
        <v>656.23</v>
      </c>
      <c r="U17" s="61">
        <f>ROUND('[1]nomina-23 (3) 3,5%'!U17*1.02,2)</f>
        <v>656.23</v>
      </c>
      <c r="V17" s="62">
        <f>T17*14</f>
        <v>9187.2200000000012</v>
      </c>
      <c r="W17" s="63"/>
    </row>
    <row r="18" spans="1:28" ht="14.45" customHeight="1" thickTop="1">
      <c r="A18" s="52">
        <v>24</v>
      </c>
      <c r="B18" s="132">
        <f>ROUND('[1]nomina-23 (3) 3,5%'!B18*1.02,2)</f>
        <v>697.43</v>
      </c>
      <c r="C18" s="132"/>
      <c r="D18" s="140">
        <f>B18*14</f>
        <v>9764.0199999999986</v>
      </c>
      <c r="E18" s="141"/>
      <c r="F18" s="133">
        <f>ROUND('[1]nomina-23 (3) 3,5%'!F18*1.02/12,2)*12</f>
        <v>1120.68</v>
      </c>
      <c r="G18" s="142"/>
      <c r="H18" s="132">
        <f t="shared" si="1"/>
        <v>1120.68</v>
      </c>
      <c r="I18" s="143"/>
      <c r="J18" s="138">
        <f t="shared" si="2"/>
        <v>15689.52</v>
      </c>
      <c r="K18" s="141"/>
      <c r="L18" s="132">
        <f t="shared" si="0"/>
        <v>455.18</v>
      </c>
      <c r="M18" s="142"/>
      <c r="N18" s="139">
        <f>ROUND('[1]nomina-23 (3) 3,5%'!N18*1.02/12,2)*12</f>
        <v>5462.16</v>
      </c>
      <c r="O18" s="53"/>
      <c r="P18" s="54" t="s">
        <v>30</v>
      </c>
      <c r="Q18" s="43" t="s">
        <v>12</v>
      </c>
      <c r="R18" s="44"/>
      <c r="S18" s="44"/>
    </row>
    <row r="19" spans="1:28" ht="14.45" customHeight="1" thickBot="1">
      <c r="A19" s="52">
        <v>24</v>
      </c>
      <c r="B19" s="132">
        <f>B18</f>
        <v>697.43</v>
      </c>
      <c r="C19" s="132"/>
      <c r="D19" s="140">
        <f>D18</f>
        <v>9764.0199999999986</v>
      </c>
      <c r="E19" s="141"/>
      <c r="F19" s="133">
        <f>ROUND('[1]nomina-23 (3) 3,5%'!F19*1.02/12,2)*12</f>
        <v>1120.68</v>
      </c>
      <c r="G19" s="142"/>
      <c r="H19" s="132">
        <f t="shared" si="1"/>
        <v>1120.68</v>
      </c>
      <c r="I19" s="143"/>
      <c r="J19" s="138">
        <f t="shared" si="2"/>
        <v>15689.52</v>
      </c>
      <c r="K19" s="141"/>
      <c r="L19" s="132">
        <f t="shared" si="0"/>
        <v>455.18</v>
      </c>
      <c r="M19" s="142"/>
      <c r="N19" s="139">
        <f>ROUND('[1]nomina-23 (3) 3,5%'!N19*1.02/12,2)*12</f>
        <v>5462.16</v>
      </c>
      <c r="O19" s="53"/>
      <c r="P19" s="54" t="s">
        <v>31</v>
      </c>
      <c r="Q19" s="43" t="s">
        <v>12</v>
      </c>
      <c r="R19" s="44"/>
      <c r="S19" s="44"/>
    </row>
    <row r="20" spans="1:28" ht="14.45" customHeight="1" thickTop="1" thickBot="1">
      <c r="A20" s="52">
        <v>24</v>
      </c>
      <c r="B20" s="132">
        <f>B19</f>
        <v>697.43</v>
      </c>
      <c r="C20" s="132"/>
      <c r="D20" s="140">
        <f>D19</f>
        <v>9764.0199999999986</v>
      </c>
      <c r="E20" s="141"/>
      <c r="F20" s="133">
        <f>ROUND('[1]nomina-23 (3) 3,5%'!F20*1.02/12,2)*12+0.01</f>
        <v>1222.69</v>
      </c>
      <c r="G20" s="142"/>
      <c r="H20" s="132">
        <f t="shared" si="1"/>
        <v>1222.69</v>
      </c>
      <c r="I20" s="143"/>
      <c r="J20" s="138">
        <f t="shared" si="2"/>
        <v>17117.66</v>
      </c>
      <c r="K20" s="141"/>
      <c r="L20" s="132">
        <f t="shared" si="0"/>
        <v>455.18</v>
      </c>
      <c r="M20" s="142"/>
      <c r="N20" s="139">
        <f>ROUND('[1]nomina-23 (3) 3,5%'!N20*1.02/12,2)*12</f>
        <v>5462.16</v>
      </c>
      <c r="O20" s="53"/>
      <c r="P20" s="54" t="s">
        <v>32</v>
      </c>
      <c r="Q20" s="43" t="s">
        <v>12</v>
      </c>
      <c r="R20" s="44"/>
      <c r="S20" s="44"/>
      <c r="T20" s="14" t="s">
        <v>33</v>
      </c>
      <c r="U20" s="15"/>
      <c r="V20" s="15"/>
      <c r="W20" s="16"/>
    </row>
    <row r="21" spans="1:28" ht="14.45" customHeight="1">
      <c r="A21" s="52">
        <v>24</v>
      </c>
      <c r="B21" s="132">
        <f>B20</f>
        <v>697.43</v>
      </c>
      <c r="C21" s="132"/>
      <c r="D21" s="140">
        <f>D20</f>
        <v>9764.0199999999986</v>
      </c>
      <c r="E21" s="141"/>
      <c r="F21" s="133">
        <f>ROUND('[1]nomina-23 (3) 3,5%'!F21*1.02/12,2)*12</f>
        <v>1120.68</v>
      </c>
      <c r="G21" s="142"/>
      <c r="H21" s="132">
        <f t="shared" si="1"/>
        <v>1120.68</v>
      </c>
      <c r="I21" s="143"/>
      <c r="J21" s="138">
        <f t="shared" si="2"/>
        <v>15689.52</v>
      </c>
      <c r="K21" s="141"/>
      <c r="L21" s="132">
        <f t="shared" si="0"/>
        <v>455.18</v>
      </c>
      <c r="M21" s="142"/>
      <c r="N21" s="139">
        <f>ROUND('[1]nomina-23 (3) 3,5%'!N21*1.02/12,2)*12</f>
        <v>5462.16</v>
      </c>
      <c r="O21" s="53"/>
      <c r="P21" s="54" t="s">
        <v>34</v>
      </c>
      <c r="Q21" s="43" t="s">
        <v>12</v>
      </c>
      <c r="R21" s="44"/>
      <c r="S21" s="44"/>
      <c r="T21" s="64"/>
      <c r="U21" s="65" t="s">
        <v>35</v>
      </c>
      <c r="V21" s="66" t="s">
        <v>36</v>
      </c>
      <c r="W21" s="46"/>
      <c r="X21" s="31"/>
    </row>
    <row r="22" spans="1:28" ht="14.45" customHeight="1">
      <c r="A22" s="52">
        <v>22</v>
      </c>
      <c r="B22" s="132">
        <f>ROUND('[1]nomina-23 (3) 3,5%'!B22*1.02,2)</f>
        <v>610</v>
      </c>
      <c r="C22" s="132"/>
      <c r="D22" s="140">
        <f>B22*14</f>
        <v>8540</v>
      </c>
      <c r="E22" s="141"/>
      <c r="F22" s="133">
        <f>ROUND('[1]nomina-23 (3) 3,5%'!F22*1.02/12,2)*12</f>
        <v>1491.3600000000001</v>
      </c>
      <c r="G22" s="142"/>
      <c r="H22" s="132">
        <f t="shared" si="1"/>
        <v>1491.3600000000001</v>
      </c>
      <c r="I22" s="143"/>
      <c r="J22" s="138">
        <f t="shared" si="2"/>
        <v>20879.04</v>
      </c>
      <c r="K22" s="141"/>
      <c r="L22" s="132">
        <f t="shared" si="0"/>
        <v>685.91</v>
      </c>
      <c r="M22" s="142"/>
      <c r="N22" s="139">
        <f>ROUND('[1]nomina-23 (3) 3,5%'!N22*1.02/12,2)*12</f>
        <v>8230.92</v>
      </c>
      <c r="O22" s="53"/>
      <c r="P22" s="54" t="s">
        <v>37</v>
      </c>
      <c r="Q22" s="43" t="s">
        <v>12</v>
      </c>
      <c r="R22" s="44"/>
      <c r="S22" s="44"/>
      <c r="T22" s="67" t="s">
        <v>13</v>
      </c>
      <c r="U22" s="48">
        <f>ROUND('[1]nomina-23 (3) 3,5%'!U22*1.02,2)</f>
        <v>51.07</v>
      </c>
      <c r="V22" s="40">
        <f>ROUND('[1]nomina-23 (3) 3,5%'!V22*1.02,2)</f>
        <v>31.53</v>
      </c>
      <c r="W22" s="58"/>
    </row>
    <row r="23" spans="1:28" ht="14.45" customHeight="1">
      <c r="A23" s="52">
        <v>22</v>
      </c>
      <c r="B23" s="132">
        <f>B22</f>
        <v>610</v>
      </c>
      <c r="C23" s="132"/>
      <c r="D23" s="140">
        <f>D22</f>
        <v>8540</v>
      </c>
      <c r="E23" s="141"/>
      <c r="F23" s="133">
        <f>ROUND('[1]nomina-23 (3) 3,5%'!F23*1.02/12,2)*12</f>
        <v>1120.68</v>
      </c>
      <c r="G23" s="142"/>
      <c r="H23" s="132">
        <f t="shared" si="1"/>
        <v>1120.68</v>
      </c>
      <c r="I23" s="143"/>
      <c r="J23" s="138">
        <f t="shared" si="2"/>
        <v>15689.52</v>
      </c>
      <c r="K23" s="141"/>
      <c r="L23" s="132">
        <f t="shared" si="0"/>
        <v>455.18</v>
      </c>
      <c r="M23" s="142"/>
      <c r="N23" s="139">
        <f>ROUND('[1]nomina-23 (3) 3,5%'!N23*1.02/12,2)*12</f>
        <v>5462.16</v>
      </c>
      <c r="O23" s="53"/>
      <c r="P23" s="54" t="s">
        <v>38</v>
      </c>
      <c r="Q23" s="43" t="s">
        <v>12</v>
      </c>
      <c r="R23" s="44"/>
      <c r="S23" s="44"/>
      <c r="T23" s="68" t="s">
        <v>16</v>
      </c>
      <c r="U23" s="48">
        <f>ROUND('[1]nomina-23 (3) 3,5%'!U23*1.02,2)</f>
        <v>41.65</v>
      </c>
      <c r="V23" s="40">
        <f>ROUND('[1]nomina-23 (3) 3,5%'!V23*1.02,2)</f>
        <v>30.37</v>
      </c>
      <c r="W23" s="58"/>
    </row>
    <row r="24" spans="1:28" ht="14.45" customHeight="1">
      <c r="A24" s="52">
        <v>21</v>
      </c>
      <c r="B24" s="132">
        <f>ROUND('[1]nomina-23 (3) 3,5%'!B24*1.02,2)</f>
        <v>566.36</v>
      </c>
      <c r="C24" s="132"/>
      <c r="D24" s="140">
        <f>B24*14</f>
        <v>7929.04</v>
      </c>
      <c r="E24" s="141"/>
      <c r="F24" s="133">
        <f>ROUND('[1]nomina-23 (3) 3,5%'!F24*1.02/12,2)*12</f>
        <v>842.76</v>
      </c>
      <c r="G24" s="142"/>
      <c r="H24" s="132">
        <f t="shared" si="1"/>
        <v>842.76</v>
      </c>
      <c r="I24" s="143"/>
      <c r="J24" s="138">
        <f t="shared" si="2"/>
        <v>11798.64</v>
      </c>
      <c r="K24" s="141"/>
      <c r="L24" s="132">
        <f t="shared" si="0"/>
        <v>428.02</v>
      </c>
      <c r="M24" s="142"/>
      <c r="N24" s="139">
        <f>ROUND('[1]nomina-23 (3) 3,5%'!N24*1.02/12,2)*12</f>
        <v>5136.24</v>
      </c>
      <c r="O24" s="53"/>
      <c r="P24" s="54" t="s">
        <v>39</v>
      </c>
      <c r="Q24" s="43" t="s">
        <v>12</v>
      </c>
      <c r="R24" s="44"/>
      <c r="S24" s="44"/>
      <c r="T24" s="69" t="s">
        <v>19</v>
      </c>
      <c r="U24" s="48">
        <f>ROUND('[1]nomina-23 (3) 3,5%'!U24*1.02,2)</f>
        <v>36.54</v>
      </c>
      <c r="V24" s="40">
        <f>ROUND('[1]nomina-23 (3) 3,5%'!V24*1.02,2)</f>
        <v>31.6</v>
      </c>
      <c r="W24" s="70"/>
    </row>
    <row r="25" spans="1:28" ht="14.45" customHeight="1">
      <c r="A25" s="52">
        <v>21</v>
      </c>
      <c r="B25" s="132">
        <f>B24</f>
        <v>566.36</v>
      </c>
      <c r="C25" s="144"/>
      <c r="D25" s="138">
        <f>D24</f>
        <v>7929.04</v>
      </c>
      <c r="E25" s="141"/>
      <c r="F25" s="133">
        <f>ROUND('[1]nomina-23 (3) 3,5%'!F25*1.02/12,2)*12</f>
        <v>842.76</v>
      </c>
      <c r="G25" s="145"/>
      <c r="H25" s="144">
        <f t="shared" si="1"/>
        <v>842.76</v>
      </c>
      <c r="I25" s="146"/>
      <c r="J25" s="138">
        <f t="shared" si="2"/>
        <v>11798.64</v>
      </c>
      <c r="K25" s="141"/>
      <c r="L25" s="132">
        <f t="shared" si="0"/>
        <v>400.87999999999994</v>
      </c>
      <c r="M25" s="145"/>
      <c r="N25" s="139">
        <f>ROUND('[1]nomina-23 (3) 3,5%'!N25*1.02/12,2)*12</f>
        <v>4810.5599999999995</v>
      </c>
      <c r="O25" s="53"/>
      <c r="P25" s="54" t="s">
        <v>40</v>
      </c>
      <c r="Q25" s="43" t="s">
        <v>12</v>
      </c>
      <c r="R25" s="44"/>
      <c r="S25" s="44"/>
      <c r="T25" s="68" t="s">
        <v>22</v>
      </c>
      <c r="U25" s="48">
        <f>ROUND('[1]nomina-23 (3) 3,5%'!U25*1.02,2)</f>
        <v>31.53</v>
      </c>
      <c r="V25" s="40">
        <f>ROUND('[1]nomina-23 (3) 3,5%'!V25*1.02,2)</f>
        <v>27.21</v>
      </c>
      <c r="W25" s="58"/>
    </row>
    <row r="26" spans="1:28" ht="14.45" customHeight="1">
      <c r="A26" s="52">
        <v>21</v>
      </c>
      <c r="B26" s="132">
        <f>B25</f>
        <v>566.36</v>
      </c>
      <c r="C26" s="132"/>
      <c r="D26" s="140">
        <f>D24</f>
        <v>7929.04</v>
      </c>
      <c r="E26" s="141"/>
      <c r="F26" s="133">
        <f>ROUND('[1]nomina-23 (3) 3,5%'!F26*1.02/12,2)*12</f>
        <v>842.76</v>
      </c>
      <c r="G26" s="142"/>
      <c r="H26" s="132">
        <f t="shared" si="1"/>
        <v>842.76</v>
      </c>
      <c r="I26" s="143"/>
      <c r="J26" s="138">
        <f t="shared" si="2"/>
        <v>11798.64</v>
      </c>
      <c r="K26" s="141"/>
      <c r="L26" s="132">
        <f t="shared" si="0"/>
        <v>428.02</v>
      </c>
      <c r="M26" s="142"/>
      <c r="N26" s="139">
        <f>ROUND('[1]nomina-23 (3) 3,5%'!N26*1.02/12,2)*12</f>
        <v>5136.24</v>
      </c>
      <c r="O26" s="53"/>
      <c r="P26" s="54" t="s">
        <v>41</v>
      </c>
      <c r="Q26" s="43" t="s">
        <v>12</v>
      </c>
      <c r="R26" s="44"/>
      <c r="S26" s="44"/>
      <c r="T26" s="68" t="s">
        <v>25</v>
      </c>
      <c r="U26" s="48">
        <f>ROUND('[1]nomina-23 (3) 3,5%'!U26*1.02,2)</f>
        <v>21.46</v>
      </c>
      <c r="V26" s="40">
        <f>ROUND('[1]nomina-23 (3) 3,5%'!V26*1.02,2)</f>
        <v>21.24</v>
      </c>
      <c r="W26" s="58"/>
    </row>
    <row r="27" spans="1:28" ht="14.45" customHeight="1" thickBot="1">
      <c r="A27" s="52">
        <v>21</v>
      </c>
      <c r="B27" s="132">
        <f>B24</f>
        <v>566.36</v>
      </c>
      <c r="C27" s="132"/>
      <c r="D27" s="140">
        <f>D24</f>
        <v>7929.04</v>
      </c>
      <c r="E27" s="141"/>
      <c r="F27" s="133">
        <f>ROUND('[1]nomina-23 (3) 3,5%'!F27*1.02/12,2)*12</f>
        <v>892.44</v>
      </c>
      <c r="G27" s="142"/>
      <c r="H27" s="132">
        <f t="shared" si="1"/>
        <v>892.44</v>
      </c>
      <c r="I27" s="143"/>
      <c r="J27" s="138">
        <f t="shared" si="2"/>
        <v>12494.16</v>
      </c>
      <c r="K27" s="141"/>
      <c r="L27" s="132">
        <f t="shared" si="0"/>
        <v>400.87999999999994</v>
      </c>
      <c r="M27" s="142"/>
      <c r="N27" s="139">
        <f>ROUND('[1]nomina-23 (3) 3,5%'!N27*1.02/12,2)*12</f>
        <v>4810.5599999999995</v>
      </c>
      <c r="O27" s="53"/>
      <c r="P27" s="54" t="s">
        <v>42</v>
      </c>
      <c r="Q27" s="43" t="s">
        <v>12</v>
      </c>
      <c r="R27" s="44"/>
      <c r="S27" s="44"/>
      <c r="T27" s="71" t="s">
        <v>43</v>
      </c>
      <c r="U27" s="72">
        <f>ROUND('[1]nomina-23 (3) 3,5%'!U27*1.02,2)</f>
        <v>16.16</v>
      </c>
      <c r="V27" s="73">
        <f>ROUND('[1]nomina-23 (3) 3,5%'!V27*1.02,2)</f>
        <v>16.16</v>
      </c>
      <c r="W27" s="74"/>
    </row>
    <row r="28" spans="1:28" ht="14.45" customHeight="1" thickTop="1">
      <c r="A28" s="52">
        <v>21</v>
      </c>
      <c r="B28" s="132">
        <f>B24</f>
        <v>566.36</v>
      </c>
      <c r="C28" s="132"/>
      <c r="D28" s="140">
        <f>B28*14</f>
        <v>7929.04</v>
      </c>
      <c r="E28" s="141"/>
      <c r="F28" s="133">
        <f>ROUND('[1]nomina-23 (3) 3,5%'!F28*1.02/12,2)*12</f>
        <v>892.44</v>
      </c>
      <c r="G28" s="142"/>
      <c r="H28" s="132">
        <f t="shared" si="1"/>
        <v>892.44</v>
      </c>
      <c r="I28" s="143"/>
      <c r="J28" s="138">
        <f t="shared" si="2"/>
        <v>12494.16</v>
      </c>
      <c r="K28" s="141"/>
      <c r="L28" s="132">
        <f t="shared" si="0"/>
        <v>400.87999999999994</v>
      </c>
      <c r="M28" s="142"/>
      <c r="N28" s="139">
        <f>ROUND('[1]nomina-23 (3) 3,5%'!N28*1.02/12,2)*12</f>
        <v>4810.5599999999995</v>
      </c>
      <c r="O28" s="53"/>
      <c r="P28" s="54" t="s">
        <v>44</v>
      </c>
      <c r="Q28" s="43" t="s">
        <v>12</v>
      </c>
      <c r="R28" s="44"/>
      <c r="S28" s="44"/>
      <c r="T28" s="2"/>
      <c r="U28" s="2"/>
    </row>
    <row r="29" spans="1:28" ht="14.45" customHeight="1">
      <c r="A29" s="52">
        <v>20</v>
      </c>
      <c r="B29" s="132">
        <f>ROUND('[1]nomina-23 (3) 3,5%'!B29*1.02,2)</f>
        <v>526.09</v>
      </c>
      <c r="C29" s="132"/>
      <c r="D29" s="140">
        <f>B29*14</f>
        <v>7365.26</v>
      </c>
      <c r="E29" s="141"/>
      <c r="F29" s="133">
        <f>ROUND('[1]nomina-23 (3) 3,5%'!F29*1.02/12,2)*12</f>
        <v>984.72</v>
      </c>
      <c r="G29" s="142"/>
      <c r="H29" s="132">
        <f>F29</f>
        <v>984.72</v>
      </c>
      <c r="I29" s="143"/>
      <c r="J29" s="138">
        <f>(F29*12)+(H29*2)</f>
        <v>13786.08</v>
      </c>
      <c r="K29" s="141"/>
      <c r="L29" s="132">
        <f t="shared" si="0"/>
        <v>542.54</v>
      </c>
      <c r="M29" s="142"/>
      <c r="N29" s="139">
        <f>ROUND('[1]nomina-23 (3) 3,5%'!N29*1.02/12,2)*12</f>
        <v>6510.48</v>
      </c>
      <c r="O29" s="53"/>
      <c r="P29" s="54" t="s">
        <v>45</v>
      </c>
      <c r="Q29" s="43" t="s">
        <v>12</v>
      </c>
      <c r="R29" s="44"/>
      <c r="S29" s="44"/>
      <c r="V29" s="80"/>
    </row>
    <row r="30" spans="1:28" ht="14.45" customHeight="1" thickBot="1">
      <c r="A30" s="52">
        <v>20</v>
      </c>
      <c r="B30" s="132">
        <f>B29</f>
        <v>526.09</v>
      </c>
      <c r="C30" s="132"/>
      <c r="D30" s="140">
        <f>D29</f>
        <v>7365.26</v>
      </c>
      <c r="E30" s="141"/>
      <c r="F30" s="133">
        <f>ROUND('[1]nomina-23 (3) 3,5%'!F30*1.02/12,2)*12</f>
        <v>892.44</v>
      </c>
      <c r="G30" s="142"/>
      <c r="H30" s="132">
        <f t="shared" si="1"/>
        <v>892.44</v>
      </c>
      <c r="I30" s="143"/>
      <c r="J30" s="138">
        <f t="shared" si="2"/>
        <v>12494.16</v>
      </c>
      <c r="K30" s="141"/>
      <c r="L30" s="132">
        <f t="shared" si="0"/>
        <v>400.87999999999994</v>
      </c>
      <c r="M30" s="142"/>
      <c r="N30" s="139">
        <f>ROUND('[1]nomina-23 (3) 3,5%'!N30*1.02/12,2)*12</f>
        <v>4810.5599999999995</v>
      </c>
      <c r="O30" s="53"/>
      <c r="P30" s="54" t="s">
        <v>46</v>
      </c>
      <c r="Q30" s="43" t="s">
        <v>12</v>
      </c>
      <c r="R30" s="44"/>
      <c r="S30" s="44"/>
      <c r="X30" s="31"/>
    </row>
    <row r="31" spans="1:28" ht="14.45" customHeight="1" thickTop="1" thickBot="1">
      <c r="A31" s="52">
        <v>20</v>
      </c>
      <c r="B31" s="132">
        <f>B29</f>
        <v>526.09</v>
      </c>
      <c r="C31" s="132"/>
      <c r="D31" s="140">
        <f>B31*14</f>
        <v>7365.26</v>
      </c>
      <c r="E31" s="141"/>
      <c r="F31" s="133">
        <f>ROUND('[1]nomina-23 (3) 3,5%'!F31*1.02/12,2)*12</f>
        <v>892.44</v>
      </c>
      <c r="G31" s="142"/>
      <c r="H31" s="132">
        <f t="shared" si="1"/>
        <v>892.44</v>
      </c>
      <c r="I31" s="143"/>
      <c r="J31" s="138">
        <f>(F31*12)+(H31*2)</f>
        <v>12494.16</v>
      </c>
      <c r="K31" s="141"/>
      <c r="L31" s="132">
        <f t="shared" si="0"/>
        <v>400.87999999999994</v>
      </c>
      <c r="M31" s="142"/>
      <c r="N31" s="139">
        <f>ROUND('[1]nomina-23 (3) 3,5%'!N31*1.02/12,2)*12</f>
        <v>4810.5599999999995</v>
      </c>
      <c r="O31" s="53"/>
      <c r="P31" s="54" t="s">
        <v>47</v>
      </c>
      <c r="Q31" s="43" t="s">
        <v>12</v>
      </c>
      <c r="R31" s="44"/>
      <c r="S31" s="44"/>
      <c r="T31" s="120" t="s">
        <v>56</v>
      </c>
      <c r="U31" s="121"/>
      <c r="V31" s="121"/>
      <c r="W31" s="122"/>
      <c r="X31" s="31"/>
    </row>
    <row r="32" spans="1:28" s="76" customFormat="1" ht="14.45" customHeight="1">
      <c r="A32" s="52">
        <v>20</v>
      </c>
      <c r="B32" s="132">
        <f>B29</f>
        <v>526.09</v>
      </c>
      <c r="C32" s="132"/>
      <c r="D32" s="140">
        <f>D40</f>
        <v>7365.26</v>
      </c>
      <c r="E32" s="141"/>
      <c r="F32" s="133">
        <f>ROUND('[1]nomina-23 (3) 3,5%'!F32*1.02/12,2)*12+0.05</f>
        <v>822.53</v>
      </c>
      <c r="G32" s="142"/>
      <c r="H32" s="132">
        <f t="shared" si="1"/>
        <v>822.53</v>
      </c>
      <c r="I32" s="143"/>
      <c r="J32" s="138">
        <f t="shared" si="2"/>
        <v>11515.42</v>
      </c>
      <c r="K32" s="141"/>
      <c r="L32" s="132">
        <f t="shared" si="0"/>
        <v>400.87999999999994</v>
      </c>
      <c r="M32" s="142"/>
      <c r="N32" s="139">
        <f>ROUND('[1]nomina-23 (3) 3,5%'!N32*1.02/12,2)*12</f>
        <v>4810.5599999999995</v>
      </c>
      <c r="O32" s="53"/>
      <c r="P32" s="54" t="s">
        <v>48</v>
      </c>
      <c r="Q32" s="78" t="s">
        <v>12</v>
      </c>
      <c r="R32" s="79"/>
      <c r="S32" s="79"/>
      <c r="T32" s="81"/>
      <c r="U32" s="80"/>
      <c r="V32" s="80"/>
      <c r="W32" s="82"/>
      <c r="X32" s="31"/>
      <c r="AB32" s="75"/>
    </row>
    <row r="33" spans="1:28" s="76" customFormat="1" ht="14.45" customHeight="1">
      <c r="A33" s="52">
        <v>20</v>
      </c>
      <c r="B33" s="132">
        <f>B29</f>
        <v>526.09</v>
      </c>
      <c r="C33" s="132"/>
      <c r="D33" s="140">
        <f>D29</f>
        <v>7365.26</v>
      </c>
      <c r="E33" s="141"/>
      <c r="F33" s="133">
        <f>ROUND('[1]nomina-23 (3) 3,5%'!F33*1.02/12,2)*12</f>
        <v>842.76</v>
      </c>
      <c r="G33" s="142"/>
      <c r="H33" s="132">
        <f t="shared" si="1"/>
        <v>842.76</v>
      </c>
      <c r="I33" s="143"/>
      <c r="J33" s="138">
        <f t="shared" si="2"/>
        <v>11798.64</v>
      </c>
      <c r="K33" s="141"/>
      <c r="L33" s="132">
        <f t="shared" si="0"/>
        <v>0</v>
      </c>
      <c r="M33" s="142"/>
      <c r="N33" s="139">
        <f>ROUND('[1]nomina-23 (3) 3,5%'!N33*1.02/12,2)*12</f>
        <v>0</v>
      </c>
      <c r="O33" s="53"/>
      <c r="P33" s="54" t="s">
        <v>49</v>
      </c>
      <c r="Q33" s="43" t="s">
        <v>50</v>
      </c>
      <c r="R33" s="79"/>
      <c r="S33" s="79"/>
      <c r="T33" s="77" t="s">
        <v>57</v>
      </c>
      <c r="U33" s="75"/>
      <c r="V33" s="83" t="s">
        <v>58</v>
      </c>
      <c r="W33" s="84"/>
      <c r="X33" s="31"/>
      <c r="AB33" s="75"/>
    </row>
    <row r="34" spans="1:28" s="76" customFormat="1" ht="14.45" customHeight="1">
      <c r="A34" s="52">
        <v>20</v>
      </c>
      <c r="B34" s="132">
        <f>B29</f>
        <v>526.09</v>
      </c>
      <c r="C34" s="132"/>
      <c r="D34" s="140">
        <f>D29</f>
        <v>7365.26</v>
      </c>
      <c r="E34" s="141"/>
      <c r="F34" s="133">
        <f>ROUND('[1]nomina-23 (3) 3,5%'!F34*1.02/12,2)*12</f>
        <v>842.76</v>
      </c>
      <c r="G34" s="142"/>
      <c r="H34" s="132">
        <f t="shared" si="1"/>
        <v>842.76</v>
      </c>
      <c r="I34" s="143"/>
      <c r="J34" s="138">
        <f t="shared" si="2"/>
        <v>11798.64</v>
      </c>
      <c r="K34" s="141"/>
      <c r="L34" s="132">
        <f t="shared" si="0"/>
        <v>400.87999999999994</v>
      </c>
      <c r="M34" s="142"/>
      <c r="N34" s="139">
        <f>ROUND('[1]nomina-23 (3) 3,5%'!N34*1.02/12,2)*12</f>
        <v>4810.5599999999995</v>
      </c>
      <c r="O34" s="53"/>
      <c r="P34" s="54" t="s">
        <v>49</v>
      </c>
      <c r="Q34" s="43" t="s">
        <v>12</v>
      </c>
      <c r="R34" s="79"/>
      <c r="S34" s="79"/>
      <c r="T34" s="86" t="s">
        <v>60</v>
      </c>
      <c r="U34" s="87"/>
      <c r="V34" s="88" t="s">
        <v>61</v>
      </c>
      <c r="W34" s="89"/>
      <c r="X34" s="31"/>
      <c r="AB34" s="75"/>
    </row>
    <row r="35" spans="1:28" s="76" customFormat="1" ht="14.45" customHeight="1">
      <c r="A35" s="52">
        <v>20</v>
      </c>
      <c r="B35" s="132">
        <f>B29</f>
        <v>526.09</v>
      </c>
      <c r="C35" s="132"/>
      <c r="D35" s="140">
        <f>D29</f>
        <v>7365.26</v>
      </c>
      <c r="E35" s="141"/>
      <c r="F35" s="133">
        <f>ROUND('[1]nomina-23 (3) 3,5%'!F35*1.02/12,2)*12</f>
        <v>944.76</v>
      </c>
      <c r="G35" s="142"/>
      <c r="H35" s="132">
        <f t="shared" si="1"/>
        <v>944.76</v>
      </c>
      <c r="I35" s="143"/>
      <c r="J35" s="138">
        <f t="shared" si="2"/>
        <v>13226.64</v>
      </c>
      <c r="K35" s="141"/>
      <c r="L35" s="132">
        <f t="shared" si="0"/>
        <v>0</v>
      </c>
      <c r="M35" s="142"/>
      <c r="N35" s="139">
        <f>ROUND('[1]nomina-23 (3) 3,5%'!N35*1.02/12,2)*12</f>
        <v>0</v>
      </c>
      <c r="O35" s="53"/>
      <c r="P35" s="54" t="s">
        <v>51</v>
      </c>
      <c r="Q35" s="43" t="s">
        <v>50</v>
      </c>
      <c r="R35" s="79"/>
      <c r="S35" s="79"/>
      <c r="T35" s="86" t="s">
        <v>62</v>
      </c>
      <c r="U35" s="87"/>
      <c r="V35" s="90">
        <v>4720.5</v>
      </c>
      <c r="W35" s="89"/>
      <c r="X35" s="4"/>
      <c r="AB35" s="75"/>
    </row>
    <row r="36" spans="1:28" s="76" customFormat="1" ht="14.45" customHeight="1" thickBot="1">
      <c r="A36" s="52">
        <v>20</v>
      </c>
      <c r="B36" s="132">
        <f>B29</f>
        <v>526.09</v>
      </c>
      <c r="C36" s="132"/>
      <c r="D36" s="140">
        <f>D29</f>
        <v>7365.26</v>
      </c>
      <c r="E36" s="141"/>
      <c r="F36" s="133">
        <f>ROUND('[1]nomina-23 (3) 3,5%'!F36*1.02/12,2)*12</f>
        <v>944.76</v>
      </c>
      <c r="G36" s="142"/>
      <c r="H36" s="132">
        <f t="shared" si="1"/>
        <v>944.76</v>
      </c>
      <c r="I36" s="143"/>
      <c r="J36" s="138">
        <f t="shared" si="2"/>
        <v>13226.64</v>
      </c>
      <c r="K36" s="141"/>
      <c r="L36" s="132">
        <f t="shared" si="0"/>
        <v>400.87999999999994</v>
      </c>
      <c r="M36" s="142"/>
      <c r="N36" s="139">
        <f>ROUND('[1]nomina-23 (3) 3,5%'!N36*1.02/12,2)*12</f>
        <v>4810.5599999999995</v>
      </c>
      <c r="O36" s="53"/>
      <c r="P36" s="54" t="s">
        <v>51</v>
      </c>
      <c r="Q36" s="43" t="s">
        <v>12</v>
      </c>
      <c r="R36" s="79"/>
      <c r="S36" s="79"/>
      <c r="T36" s="91" t="s">
        <v>62</v>
      </c>
      <c r="U36" s="92"/>
      <c r="V36" s="93">
        <v>0</v>
      </c>
      <c r="W36" s="94"/>
      <c r="X36" s="4"/>
      <c r="AB36" s="75"/>
    </row>
    <row r="37" spans="1:28" ht="14.45" customHeight="1" thickTop="1">
      <c r="A37" s="52">
        <v>20</v>
      </c>
      <c r="B37" s="132">
        <f>B29</f>
        <v>526.09</v>
      </c>
      <c r="C37" s="132"/>
      <c r="D37" s="140">
        <f>D29</f>
        <v>7365.26</v>
      </c>
      <c r="E37" s="141"/>
      <c r="F37" s="133">
        <f>ROUND('[1]nomina-23 (3) 3,5%'!F37*1.02/12,2)*12</f>
        <v>746.16</v>
      </c>
      <c r="G37" s="142"/>
      <c r="H37" s="132">
        <f t="shared" si="1"/>
        <v>746.16</v>
      </c>
      <c r="I37" s="143"/>
      <c r="J37" s="138">
        <f t="shared" si="2"/>
        <v>10446.24</v>
      </c>
      <c r="K37" s="141"/>
      <c r="L37" s="132">
        <f t="shared" si="0"/>
        <v>0</v>
      </c>
      <c r="M37" s="142"/>
      <c r="N37" s="139">
        <f>ROUND('[1]nomina-23 (3) 3,5%'!N37*1.02/12,2)*12</f>
        <v>0</v>
      </c>
      <c r="O37" s="53"/>
      <c r="P37" s="54" t="s">
        <v>52</v>
      </c>
      <c r="Q37" s="43" t="s">
        <v>50</v>
      </c>
      <c r="R37" s="44"/>
      <c r="S37" s="44"/>
    </row>
    <row r="38" spans="1:28" ht="14.45" customHeight="1">
      <c r="A38" s="52">
        <v>20</v>
      </c>
      <c r="B38" s="132">
        <f>B29</f>
        <v>526.09</v>
      </c>
      <c r="C38" s="132"/>
      <c r="D38" s="140">
        <f>B38*14</f>
        <v>7365.26</v>
      </c>
      <c r="E38" s="141"/>
      <c r="F38" s="133">
        <f>ROUND('[1]nomina-23 (3) 3,5%'!F38*1.02/12,2)*12+0.05</f>
        <v>822.53</v>
      </c>
      <c r="G38" s="142"/>
      <c r="H38" s="132">
        <f t="shared" si="1"/>
        <v>822.53</v>
      </c>
      <c r="I38" s="143"/>
      <c r="J38" s="138">
        <f t="shared" si="2"/>
        <v>11515.42</v>
      </c>
      <c r="K38" s="141"/>
      <c r="L38" s="132">
        <f t="shared" si="0"/>
        <v>400.87999999999994</v>
      </c>
      <c r="M38" s="142"/>
      <c r="N38" s="139">
        <f>ROUND('[1]nomina-23 (3) 3,5%'!N38*1.02/12,2)*12</f>
        <v>4810.5599999999995</v>
      </c>
      <c r="O38" s="53"/>
      <c r="P38" s="54" t="s">
        <v>53</v>
      </c>
      <c r="Q38" s="78" t="s">
        <v>12</v>
      </c>
      <c r="R38" s="44"/>
      <c r="S38" s="44"/>
      <c r="T38" s="4"/>
      <c r="U38"/>
      <c r="V38"/>
    </row>
    <row r="39" spans="1:28" ht="14.45" customHeight="1">
      <c r="A39" s="52">
        <v>20</v>
      </c>
      <c r="B39" s="132">
        <f>B29</f>
        <v>526.09</v>
      </c>
      <c r="C39" s="132"/>
      <c r="D39" s="140">
        <f>D38</f>
        <v>7365.26</v>
      </c>
      <c r="E39" s="141"/>
      <c r="F39" s="133">
        <f>ROUND('[1]nomina-23 (3) 3,5%'!F39*1.02/12,2)*12+0.05</f>
        <v>822.53</v>
      </c>
      <c r="G39" s="142"/>
      <c r="H39" s="132">
        <f t="shared" si="1"/>
        <v>822.53</v>
      </c>
      <c r="I39" s="143"/>
      <c r="J39" s="138">
        <f t="shared" si="2"/>
        <v>11515.42</v>
      </c>
      <c r="K39" s="141"/>
      <c r="L39" s="132">
        <f t="shared" si="0"/>
        <v>0</v>
      </c>
      <c r="M39" s="142"/>
      <c r="N39" s="139">
        <f>ROUND('[1]nomina-23 (3) 3,5%'!N39*1.02/12,2)*12</f>
        <v>0</v>
      </c>
      <c r="O39" s="53"/>
      <c r="P39" s="54" t="s">
        <v>53</v>
      </c>
      <c r="Q39" s="78" t="s">
        <v>50</v>
      </c>
      <c r="R39" s="44"/>
      <c r="S39" s="44"/>
      <c r="T39" s="4"/>
      <c r="U39" s="76"/>
      <c r="V39" s="76"/>
      <c r="W39" s="76"/>
    </row>
    <row r="40" spans="1:28" ht="14.45" customHeight="1">
      <c r="A40" s="52">
        <v>19</v>
      </c>
      <c r="B40" s="132">
        <f>ROUND('[1]nomina-23 (3) 3,5%'!B40*1.02,2)</f>
        <v>499.24</v>
      </c>
      <c r="C40" s="132"/>
      <c r="D40" s="140">
        <f>D39</f>
        <v>7365.26</v>
      </c>
      <c r="E40" s="141"/>
      <c r="F40" s="133">
        <f>ROUND('[1]nomina-23 (3) 3,5%'!F40*1.02/12,2)*12</f>
        <v>746.16</v>
      </c>
      <c r="G40" s="142"/>
      <c r="H40" s="132">
        <f>F40</f>
        <v>746.16</v>
      </c>
      <c r="I40" s="143"/>
      <c r="J40" s="138">
        <f t="shared" si="2"/>
        <v>10446.24</v>
      </c>
      <c r="K40" s="141"/>
      <c r="L40" s="132">
        <f t="shared" si="0"/>
        <v>400.87999999999994</v>
      </c>
      <c r="M40" s="142"/>
      <c r="N40" s="139">
        <f>ROUND('[1]nomina-23 (3) 3,5%'!N40*1.02/12,2)*12</f>
        <v>4810.5599999999995</v>
      </c>
      <c r="O40" s="53"/>
      <c r="P40" s="54" t="s">
        <v>54</v>
      </c>
      <c r="Q40" s="78" t="s">
        <v>12</v>
      </c>
      <c r="R40" s="44"/>
      <c r="S40" s="44"/>
      <c r="T40" s="4"/>
      <c r="U40"/>
      <c r="V40"/>
    </row>
    <row r="41" spans="1:28" ht="14.45" customHeight="1">
      <c r="A41" s="52">
        <v>19</v>
      </c>
      <c r="B41" s="132">
        <f>B40</f>
        <v>499.24</v>
      </c>
      <c r="C41" s="132"/>
      <c r="D41" s="140">
        <f>D40</f>
        <v>7365.26</v>
      </c>
      <c r="E41" s="141"/>
      <c r="F41" s="133">
        <f>ROUND('[1]nomina-23 (3) 3,5%'!F41*1.02/12,2)*12</f>
        <v>746.16</v>
      </c>
      <c r="G41" s="142"/>
      <c r="H41" s="132">
        <f>F41</f>
        <v>746.16</v>
      </c>
      <c r="I41" s="143"/>
      <c r="J41" s="138">
        <f t="shared" si="2"/>
        <v>10446.24</v>
      </c>
      <c r="K41" s="141"/>
      <c r="L41" s="132">
        <f t="shared" si="0"/>
        <v>0</v>
      </c>
      <c r="M41" s="142"/>
      <c r="N41" s="139">
        <f>ROUND('[1]nomina-23 (3) 3,5%'!N41*1.02/12,2)*12</f>
        <v>0</v>
      </c>
      <c r="O41" s="53"/>
      <c r="P41" s="54" t="s">
        <v>54</v>
      </c>
      <c r="Q41" s="78" t="s">
        <v>50</v>
      </c>
      <c r="R41" s="44"/>
      <c r="S41" s="44"/>
      <c r="T41" s="4"/>
      <c r="U41"/>
      <c r="V41"/>
    </row>
    <row r="42" spans="1:28" ht="14.45" customHeight="1">
      <c r="A42" s="52">
        <v>19</v>
      </c>
      <c r="B42" s="132">
        <f>B41</f>
        <v>499.24</v>
      </c>
      <c r="C42" s="132"/>
      <c r="D42" s="140">
        <f>D40</f>
        <v>7365.26</v>
      </c>
      <c r="E42" s="141"/>
      <c r="F42" s="133">
        <f>ROUND('[1]nomina-23 (3) 3,5%'!F42*1.02/12,2)*12</f>
        <v>746.16</v>
      </c>
      <c r="G42" s="142"/>
      <c r="H42" s="132">
        <f>F42</f>
        <v>746.16</v>
      </c>
      <c r="I42" s="143"/>
      <c r="J42" s="138">
        <f t="shared" si="2"/>
        <v>10446.24</v>
      </c>
      <c r="K42" s="141"/>
      <c r="L42" s="132">
        <f t="shared" si="0"/>
        <v>0</v>
      </c>
      <c r="M42" s="142"/>
      <c r="N42" s="139">
        <f>ROUND('[1]nomina-23 (3) 3,5%'!N42*1.02/12,2)*12</f>
        <v>0</v>
      </c>
      <c r="O42" s="53"/>
      <c r="P42" s="54" t="s">
        <v>55</v>
      </c>
      <c r="Q42" s="78" t="s">
        <v>50</v>
      </c>
      <c r="R42" s="44"/>
      <c r="S42" s="44"/>
      <c r="T42" s="4"/>
      <c r="U42"/>
      <c r="V42"/>
    </row>
    <row r="43" spans="1:28" ht="14.45" customHeight="1">
      <c r="A43" s="52">
        <v>19</v>
      </c>
      <c r="B43" s="132">
        <f>B42</f>
        <v>499.24</v>
      </c>
      <c r="C43" s="132"/>
      <c r="D43" s="140">
        <f>D40</f>
        <v>7365.26</v>
      </c>
      <c r="E43" s="141"/>
      <c r="F43" s="133">
        <f>ROUND('[1]nomina-23 (3) 3,5%'!F43*1.02/12,2)*12</f>
        <v>746.16</v>
      </c>
      <c r="G43" s="142"/>
      <c r="H43" s="132">
        <f>F43</f>
        <v>746.16</v>
      </c>
      <c r="I43" s="143"/>
      <c r="J43" s="138">
        <f t="shared" si="2"/>
        <v>10446.24</v>
      </c>
      <c r="K43" s="141"/>
      <c r="L43" s="132">
        <f t="shared" si="0"/>
        <v>400.87999999999994</v>
      </c>
      <c r="M43" s="142"/>
      <c r="N43" s="139">
        <f>ROUND('[1]nomina-23 (3) 3,5%'!N43*1.02/12,2)*12</f>
        <v>4810.5599999999995</v>
      </c>
      <c r="O43" s="53"/>
      <c r="P43" s="54" t="s">
        <v>55</v>
      </c>
      <c r="Q43" s="78" t="s">
        <v>12</v>
      </c>
      <c r="R43" s="44"/>
      <c r="S43" s="44"/>
      <c r="T43" s="4"/>
      <c r="U43"/>
      <c r="V43"/>
    </row>
    <row r="44" spans="1:28" ht="14.45" customHeight="1">
      <c r="A44" s="52">
        <v>18</v>
      </c>
      <c r="B44" s="132">
        <f>ROUND('[1]nomina-23 (3) 3,5%'!B44*1.02,2)</f>
        <v>472.37</v>
      </c>
      <c r="C44" s="144"/>
      <c r="D44" s="138">
        <f>B44*14</f>
        <v>6613.18</v>
      </c>
      <c r="E44" s="141"/>
      <c r="F44" s="133">
        <f>ROUND('[1]nomina-23 (3) 3,5%'!F44*1.02/12,2)*12</f>
        <v>892.44</v>
      </c>
      <c r="G44" s="145"/>
      <c r="H44" s="144">
        <f t="shared" si="1"/>
        <v>892.44</v>
      </c>
      <c r="I44" s="146"/>
      <c r="J44" s="138">
        <f t="shared" si="2"/>
        <v>12494.16</v>
      </c>
      <c r="K44" s="141"/>
      <c r="L44" s="132">
        <f t="shared" si="0"/>
        <v>400.87999999999994</v>
      </c>
      <c r="M44" s="145"/>
      <c r="N44" s="139">
        <f>ROUND('[1]nomina-23 (3) 3,5%'!N44*1.02/12,2)*12</f>
        <v>4810.5599999999995</v>
      </c>
      <c r="O44" s="53"/>
      <c r="P44" s="54" t="s">
        <v>44</v>
      </c>
      <c r="Q44" s="43" t="s">
        <v>12</v>
      </c>
      <c r="R44" s="44"/>
      <c r="S44" s="44"/>
      <c r="T44" s="4"/>
      <c r="U44"/>
      <c r="V44"/>
    </row>
    <row r="45" spans="1:28" ht="14.45" customHeight="1">
      <c r="A45" s="52">
        <v>18</v>
      </c>
      <c r="B45" s="132">
        <f t="shared" ref="B45:B50" si="3">B44</f>
        <v>472.37</v>
      </c>
      <c r="C45" s="144"/>
      <c r="D45" s="138">
        <f t="shared" ref="D45:D50" si="4">D44</f>
        <v>6613.18</v>
      </c>
      <c r="E45" s="141"/>
      <c r="F45" s="133">
        <f>ROUND('[1]nomina-23 (3) 3,5%'!F45*1.02/12,2)*12</f>
        <v>793.08</v>
      </c>
      <c r="G45" s="145"/>
      <c r="H45" s="144">
        <f t="shared" si="1"/>
        <v>793.08</v>
      </c>
      <c r="I45" s="146"/>
      <c r="J45" s="138">
        <f t="shared" si="2"/>
        <v>11103.12</v>
      </c>
      <c r="K45" s="141"/>
      <c r="L45" s="132">
        <f t="shared" si="0"/>
        <v>0</v>
      </c>
      <c r="M45" s="145"/>
      <c r="N45" s="139">
        <f>ROUND('[1]nomina-23 (3) 3,5%'!N45*1.02/12,2)*12</f>
        <v>0</v>
      </c>
      <c r="O45" s="53"/>
      <c r="P45" s="54" t="s">
        <v>49</v>
      </c>
      <c r="Q45" s="43" t="s">
        <v>50</v>
      </c>
      <c r="R45" s="44"/>
      <c r="S45" s="44"/>
    </row>
    <row r="46" spans="1:28" ht="14.45" customHeight="1">
      <c r="A46" s="52">
        <v>18</v>
      </c>
      <c r="B46" s="132">
        <f t="shared" si="3"/>
        <v>472.37</v>
      </c>
      <c r="C46" s="144"/>
      <c r="D46" s="138">
        <f t="shared" si="4"/>
        <v>6613.18</v>
      </c>
      <c r="E46" s="141"/>
      <c r="F46" s="133">
        <f>ROUND('[1]nomina-23 (3) 3,5%'!F46*1.02/12,2)*12</f>
        <v>793.08</v>
      </c>
      <c r="G46" s="145"/>
      <c r="H46" s="144">
        <f t="shared" si="1"/>
        <v>793.08</v>
      </c>
      <c r="I46" s="146"/>
      <c r="J46" s="138">
        <f t="shared" si="2"/>
        <v>11103.12</v>
      </c>
      <c r="K46" s="141"/>
      <c r="L46" s="132">
        <f t="shared" si="0"/>
        <v>400.87999999999994</v>
      </c>
      <c r="M46" s="145"/>
      <c r="N46" s="139">
        <f>ROUND('[1]nomina-23 (3) 3,5%'!N46*1.02/12,2)*12</f>
        <v>4810.5599999999995</v>
      </c>
      <c r="O46" s="53"/>
      <c r="P46" s="54" t="s">
        <v>49</v>
      </c>
      <c r="Q46" s="43" t="s">
        <v>12</v>
      </c>
      <c r="R46" s="44"/>
      <c r="S46" s="44"/>
    </row>
    <row r="47" spans="1:28" ht="14.45" customHeight="1">
      <c r="A47" s="52">
        <v>18</v>
      </c>
      <c r="B47" s="132">
        <f t="shared" si="3"/>
        <v>472.37</v>
      </c>
      <c r="C47" s="144"/>
      <c r="D47" s="138">
        <f t="shared" si="4"/>
        <v>6613.18</v>
      </c>
      <c r="E47" s="141"/>
      <c r="F47" s="133">
        <f>ROUND('[1]nomina-23 (3) 3,5%'!F47*1.02/12,2)*12</f>
        <v>944.76</v>
      </c>
      <c r="G47" s="145"/>
      <c r="H47" s="144">
        <f t="shared" si="1"/>
        <v>944.76</v>
      </c>
      <c r="I47" s="146"/>
      <c r="J47" s="138">
        <f t="shared" si="2"/>
        <v>13226.64</v>
      </c>
      <c r="K47" s="141"/>
      <c r="L47" s="132">
        <f t="shared" si="0"/>
        <v>0</v>
      </c>
      <c r="M47" s="145"/>
      <c r="N47" s="139">
        <f>ROUND('[1]nomina-23 (3) 3,5%'!N47*1.02/12,2)*12</f>
        <v>0</v>
      </c>
      <c r="O47" s="53"/>
      <c r="P47" s="54" t="s">
        <v>51</v>
      </c>
      <c r="Q47" s="43" t="s">
        <v>50</v>
      </c>
      <c r="R47" s="44"/>
      <c r="S47" s="44"/>
    </row>
    <row r="48" spans="1:28" ht="14.45" customHeight="1">
      <c r="A48" s="52">
        <v>18</v>
      </c>
      <c r="B48" s="132">
        <f t="shared" si="3"/>
        <v>472.37</v>
      </c>
      <c r="C48" s="144"/>
      <c r="D48" s="138">
        <f t="shared" si="4"/>
        <v>6613.18</v>
      </c>
      <c r="E48" s="141"/>
      <c r="F48" s="133">
        <f>ROUND('[1]nomina-23 (3) 3,5%'!F48*1.02/12,2)*12</f>
        <v>944.76</v>
      </c>
      <c r="G48" s="145"/>
      <c r="H48" s="144">
        <f t="shared" si="1"/>
        <v>944.76</v>
      </c>
      <c r="I48" s="146"/>
      <c r="J48" s="138">
        <f t="shared" si="2"/>
        <v>13226.64</v>
      </c>
      <c r="K48" s="141"/>
      <c r="L48" s="132">
        <f t="shared" si="0"/>
        <v>400.87999999999994</v>
      </c>
      <c r="M48" s="145"/>
      <c r="N48" s="139">
        <f>ROUND('[1]nomina-23 (3) 3,5%'!N48*1.02/12,2)*12</f>
        <v>4810.5599999999995</v>
      </c>
      <c r="O48" s="53"/>
      <c r="P48" s="54" t="s">
        <v>51</v>
      </c>
      <c r="Q48" s="43" t="s">
        <v>12</v>
      </c>
      <c r="R48" s="44"/>
      <c r="S48" s="44"/>
    </row>
    <row r="49" spans="1:28" ht="14.45" customHeight="1">
      <c r="A49" s="52">
        <v>18</v>
      </c>
      <c r="B49" s="132">
        <f t="shared" si="3"/>
        <v>472.37</v>
      </c>
      <c r="C49" s="132"/>
      <c r="D49" s="138">
        <f t="shared" si="4"/>
        <v>6613.18</v>
      </c>
      <c r="E49" s="141"/>
      <c r="F49" s="133">
        <f>ROUND('[1]nomina-23 (3) 3,5%'!F49*1.02/12,2)*12+0.05</f>
        <v>822.53</v>
      </c>
      <c r="G49" s="142"/>
      <c r="H49" s="132">
        <f t="shared" si="1"/>
        <v>822.53</v>
      </c>
      <c r="I49" s="143"/>
      <c r="J49" s="138">
        <f t="shared" si="2"/>
        <v>11515.42</v>
      </c>
      <c r="K49" s="147"/>
      <c r="L49" s="132">
        <f t="shared" si="0"/>
        <v>400.87999999999994</v>
      </c>
      <c r="M49" s="142"/>
      <c r="N49" s="139">
        <f>ROUND('[1]nomina-23 (3) 3,5%'!N49*1.02/12,2)*12</f>
        <v>4810.5599999999995</v>
      </c>
      <c r="O49" s="85"/>
      <c r="P49" s="54" t="s">
        <v>59</v>
      </c>
      <c r="Q49" s="78" t="s">
        <v>12</v>
      </c>
      <c r="R49" s="44"/>
      <c r="S49" s="44"/>
    </row>
    <row r="50" spans="1:28" ht="14.45" customHeight="1">
      <c r="A50" s="52">
        <v>18</v>
      </c>
      <c r="B50" s="132">
        <f t="shared" si="3"/>
        <v>472.37</v>
      </c>
      <c r="C50" s="132"/>
      <c r="D50" s="138">
        <f t="shared" si="4"/>
        <v>6613.18</v>
      </c>
      <c r="E50" s="147"/>
      <c r="F50" s="133">
        <f>ROUND('[1]nomina-23 (3) 3,5%'!F50*1.02/12,2)*12+0.05</f>
        <v>822.53</v>
      </c>
      <c r="G50" s="142"/>
      <c r="H50" s="132">
        <f t="shared" si="1"/>
        <v>822.53</v>
      </c>
      <c r="I50" s="143"/>
      <c r="J50" s="138">
        <f t="shared" si="2"/>
        <v>11515.42</v>
      </c>
      <c r="K50" s="147"/>
      <c r="L50" s="132">
        <f t="shared" si="0"/>
        <v>400.87999999999994</v>
      </c>
      <c r="M50" s="142"/>
      <c r="N50" s="139">
        <f>ROUND('[1]nomina-23 (3) 3,5%'!N50*1.02/12,2)*12</f>
        <v>4810.5599999999995</v>
      </c>
      <c r="O50" s="85"/>
      <c r="P50" s="54" t="s">
        <v>48</v>
      </c>
      <c r="Q50" s="43" t="s">
        <v>12</v>
      </c>
      <c r="R50" s="44"/>
      <c r="S50" s="44"/>
    </row>
    <row r="51" spans="1:28" ht="14.45" customHeight="1">
      <c r="A51" s="52">
        <v>17</v>
      </c>
      <c r="B51" s="132">
        <f>ROUND('[1]nomina-23 (3) 3,5%'!B51*1.02,2)</f>
        <v>445.5</v>
      </c>
      <c r="C51" s="132"/>
      <c r="D51" s="140">
        <f>B51*14</f>
        <v>6237</v>
      </c>
      <c r="E51" s="141"/>
      <c r="F51" s="133">
        <f>ROUND('[1]nomina-23 (3) 3,5%'!F51*1.02/12,2)*12</f>
        <v>746.16</v>
      </c>
      <c r="G51" s="142"/>
      <c r="H51" s="132">
        <f>F51</f>
        <v>746.16</v>
      </c>
      <c r="I51" s="143"/>
      <c r="J51" s="138">
        <f>(F51*12)+(H51*2)</f>
        <v>10446.24</v>
      </c>
      <c r="K51" s="147"/>
      <c r="L51" s="132">
        <f t="shared" si="0"/>
        <v>0</v>
      </c>
      <c r="M51" s="142"/>
      <c r="N51" s="139">
        <f>ROUND('[1]nomina-23 (3) 3,5%'!N51*1.02/12,2)*12</f>
        <v>0</v>
      </c>
      <c r="O51" s="85"/>
      <c r="P51" s="54" t="s">
        <v>63</v>
      </c>
      <c r="Q51" s="43" t="s">
        <v>50</v>
      </c>
      <c r="R51" s="44"/>
      <c r="S51" s="44"/>
      <c r="T51" s="97"/>
      <c r="U51" s="97"/>
      <c r="V51" s="97"/>
      <c r="W51" s="98"/>
    </row>
    <row r="52" spans="1:28" ht="14.45" customHeight="1">
      <c r="A52" s="52">
        <v>17</v>
      </c>
      <c r="B52" s="132">
        <f t="shared" ref="B52:B57" si="5">B51</f>
        <v>445.5</v>
      </c>
      <c r="C52" s="132"/>
      <c r="D52" s="140">
        <f t="shared" ref="D52:D57" si="6">D51</f>
        <v>6237</v>
      </c>
      <c r="E52" s="141"/>
      <c r="F52" s="133">
        <f>ROUND('[1]nomina-23 (3) 3,5%'!F52*1.02/12,2)*12</f>
        <v>842.76</v>
      </c>
      <c r="G52" s="142"/>
      <c r="H52" s="132">
        <f t="shared" si="1"/>
        <v>842.76</v>
      </c>
      <c r="I52" s="143"/>
      <c r="J52" s="138">
        <f>(F52*12)+(H52*2)</f>
        <v>11798.64</v>
      </c>
      <c r="K52" s="147"/>
      <c r="L52" s="132">
        <f t="shared" si="0"/>
        <v>0</v>
      </c>
      <c r="M52" s="142"/>
      <c r="N52" s="139">
        <f>ROUND('[1]nomina-23 (3) 3,5%'!N52*1.02/12,2)*12</f>
        <v>0</v>
      </c>
      <c r="O52" s="85"/>
      <c r="P52" s="54" t="s">
        <v>64</v>
      </c>
      <c r="Q52" s="78" t="s">
        <v>50</v>
      </c>
      <c r="R52" s="44"/>
      <c r="S52" s="44"/>
      <c r="T52" s="97"/>
      <c r="U52" s="97"/>
      <c r="V52" s="100"/>
      <c r="W52" s="101"/>
      <c r="X52" s="31"/>
    </row>
    <row r="53" spans="1:28" ht="14.45" customHeight="1">
      <c r="A53" s="52">
        <v>17</v>
      </c>
      <c r="B53" s="132">
        <f t="shared" si="5"/>
        <v>445.5</v>
      </c>
      <c r="C53" s="132"/>
      <c r="D53" s="140">
        <f t="shared" si="6"/>
        <v>6237</v>
      </c>
      <c r="E53" s="141"/>
      <c r="F53" s="133">
        <f>ROUND('[1]nomina-23 (3) 3,5%'!F53*1.02/12,2)*12</f>
        <v>746.16</v>
      </c>
      <c r="G53" s="142"/>
      <c r="H53" s="132">
        <f>F53</f>
        <v>746.16</v>
      </c>
      <c r="I53" s="143"/>
      <c r="J53" s="138">
        <f t="shared" si="2"/>
        <v>10446.24</v>
      </c>
      <c r="K53" s="147"/>
      <c r="L53" s="132">
        <f t="shared" si="0"/>
        <v>400.87999999999994</v>
      </c>
      <c r="M53" s="142"/>
      <c r="N53" s="139">
        <f>ROUND('[1]nomina-23 (3) 3,5%'!N53*1.02/12,2)*12</f>
        <v>4810.5599999999995</v>
      </c>
      <c r="O53" s="85"/>
      <c r="P53" s="54" t="s">
        <v>65</v>
      </c>
      <c r="Q53" s="43" t="s">
        <v>12</v>
      </c>
      <c r="R53" s="44"/>
      <c r="S53" s="44"/>
      <c r="T53" s="102"/>
      <c r="U53" s="102"/>
      <c r="V53" s="102"/>
      <c r="W53" s="101"/>
      <c r="X53" s="5"/>
      <c r="AB53"/>
    </row>
    <row r="54" spans="1:28" s="76" customFormat="1" ht="14.45" customHeight="1">
      <c r="A54" s="52">
        <v>17</v>
      </c>
      <c r="B54" s="132">
        <f t="shared" si="5"/>
        <v>445.5</v>
      </c>
      <c r="C54" s="132"/>
      <c r="D54" s="140">
        <f t="shared" si="6"/>
        <v>6237</v>
      </c>
      <c r="E54" s="141"/>
      <c r="F54" s="133">
        <f>ROUND('[1]nomina-23 (3) 3,5%'!F54*1.02/12,2)*12+0.05</f>
        <v>822.53</v>
      </c>
      <c r="G54" s="142"/>
      <c r="H54" s="132">
        <f>F54</f>
        <v>822.53</v>
      </c>
      <c r="I54" s="143"/>
      <c r="J54" s="138">
        <f>(F54*12)+(H54*2)</f>
        <v>11515.42</v>
      </c>
      <c r="K54" s="147"/>
      <c r="L54" s="132">
        <f t="shared" si="0"/>
        <v>0</v>
      </c>
      <c r="M54" s="142"/>
      <c r="N54" s="139">
        <f>ROUND('[1]nomina-23 (3) 3,5%'!N54*1.02/12,2)*12</f>
        <v>0</v>
      </c>
      <c r="O54" s="85"/>
      <c r="P54" s="54" t="s">
        <v>53</v>
      </c>
      <c r="Q54" s="78" t="s">
        <v>50</v>
      </c>
      <c r="R54" s="79"/>
      <c r="S54" s="79"/>
      <c r="T54" s="97"/>
      <c r="U54" s="97"/>
      <c r="V54" s="100"/>
      <c r="W54" s="101"/>
      <c r="X54" s="75"/>
    </row>
    <row r="55" spans="1:28" ht="14.45" customHeight="1">
      <c r="A55" s="52">
        <v>17</v>
      </c>
      <c r="B55" s="132">
        <f t="shared" si="5"/>
        <v>445.5</v>
      </c>
      <c r="C55" s="132"/>
      <c r="D55" s="140">
        <f t="shared" si="6"/>
        <v>6237</v>
      </c>
      <c r="E55" s="141"/>
      <c r="F55" s="133">
        <f>ROUND('[1]nomina-23 (3) 3,5%'!F55*1.02/12,2)*12+0.05</f>
        <v>822.53</v>
      </c>
      <c r="G55" s="142"/>
      <c r="H55" s="132">
        <f>F55</f>
        <v>822.53</v>
      </c>
      <c r="I55" s="143"/>
      <c r="J55" s="138">
        <f t="shared" si="2"/>
        <v>11515.42</v>
      </c>
      <c r="K55" s="147"/>
      <c r="L55" s="132">
        <f t="shared" si="0"/>
        <v>400.87999999999994</v>
      </c>
      <c r="M55" s="142"/>
      <c r="N55" s="139">
        <f>ROUND('[1]nomina-23 (3) 3,5%'!N55*1.02/12,2)*12</f>
        <v>4810.5599999999995</v>
      </c>
      <c r="O55" s="85"/>
      <c r="P55" s="54" t="s">
        <v>53</v>
      </c>
      <c r="Q55" s="78" t="s">
        <v>12</v>
      </c>
      <c r="R55" s="44"/>
      <c r="S55" s="44"/>
      <c r="T55" s="123"/>
      <c r="U55" s="123"/>
      <c r="V55" s="123"/>
      <c r="W55" s="123"/>
      <c r="X55" s="5"/>
      <c r="AB55"/>
    </row>
    <row r="56" spans="1:28" ht="14.45" customHeight="1">
      <c r="A56" s="52">
        <v>17</v>
      </c>
      <c r="B56" s="132">
        <f t="shared" si="5"/>
        <v>445.5</v>
      </c>
      <c r="C56" s="132"/>
      <c r="D56" s="140">
        <f t="shared" si="6"/>
        <v>6237</v>
      </c>
      <c r="E56" s="141"/>
      <c r="F56" s="133">
        <f>ROUND('[1]nomina-23 (3) 3,5%'!F56*1.02/12,2)*12</f>
        <v>746.16</v>
      </c>
      <c r="G56" s="142"/>
      <c r="H56" s="132">
        <f t="shared" si="1"/>
        <v>746.16</v>
      </c>
      <c r="I56" s="143"/>
      <c r="J56" s="138">
        <f t="shared" si="2"/>
        <v>10446.24</v>
      </c>
      <c r="K56" s="147"/>
      <c r="L56" s="132">
        <f t="shared" si="0"/>
        <v>0</v>
      </c>
      <c r="M56" s="142"/>
      <c r="N56" s="139">
        <f>ROUND('[1]nomina-23 (3) 3,5%'!N56*1.02/12,2)*12</f>
        <v>0</v>
      </c>
      <c r="O56" s="85"/>
      <c r="P56" s="54" t="s">
        <v>54</v>
      </c>
      <c r="Q56" s="43" t="s">
        <v>50</v>
      </c>
      <c r="R56" s="44"/>
      <c r="S56" s="44"/>
      <c r="T56" s="103"/>
      <c r="U56" s="103"/>
      <c r="V56" s="104"/>
      <c r="W56" s="105"/>
      <c r="X56" s="5"/>
      <c r="AB56"/>
    </row>
    <row r="57" spans="1:28" ht="14.45" customHeight="1">
      <c r="A57" s="52">
        <v>17</v>
      </c>
      <c r="B57" s="132">
        <f t="shared" si="5"/>
        <v>445.5</v>
      </c>
      <c r="C57" s="132"/>
      <c r="D57" s="140">
        <f t="shared" si="6"/>
        <v>6237</v>
      </c>
      <c r="E57" s="141"/>
      <c r="F57" s="133">
        <f>ROUND('[1]nomina-23 (3) 3,5%'!F57*1.02/12,2)*12</f>
        <v>746.16</v>
      </c>
      <c r="G57" s="142"/>
      <c r="H57" s="132">
        <f t="shared" si="1"/>
        <v>746.16</v>
      </c>
      <c r="I57" s="143"/>
      <c r="J57" s="138">
        <f t="shared" si="2"/>
        <v>10446.24</v>
      </c>
      <c r="K57" s="147"/>
      <c r="L57" s="132">
        <f t="shared" si="0"/>
        <v>400.87999999999994</v>
      </c>
      <c r="M57" s="142"/>
      <c r="N57" s="139">
        <f>ROUND('[1]nomina-23 (3) 3,5%'!N57*1.02/12,2)*12</f>
        <v>4810.5599999999995</v>
      </c>
      <c r="O57" s="85"/>
      <c r="P57" s="54" t="s">
        <v>54</v>
      </c>
      <c r="Q57" s="43" t="s">
        <v>12</v>
      </c>
      <c r="R57" s="44"/>
      <c r="S57" s="44"/>
      <c r="T57" s="102"/>
      <c r="U57" s="102"/>
      <c r="V57" s="102"/>
      <c r="W57" s="101"/>
      <c r="X57" s="5"/>
      <c r="AB57"/>
    </row>
    <row r="58" spans="1:28" ht="14.45" customHeight="1">
      <c r="A58" s="52">
        <v>15</v>
      </c>
      <c r="B58" s="132">
        <f>ROUND('[1]nomina-23 (3) 3,5%'!B58*1.02,2)</f>
        <v>391.78</v>
      </c>
      <c r="C58" s="132"/>
      <c r="D58" s="140">
        <f>B58*14</f>
        <v>5484.92</v>
      </c>
      <c r="E58" s="141"/>
      <c r="F58" s="133">
        <f>ROUND('[1]nomina-23 (3) 3,5%'!F58*1.02/12,2)*12</f>
        <v>746.16</v>
      </c>
      <c r="G58" s="142"/>
      <c r="H58" s="132">
        <f t="shared" si="1"/>
        <v>746.16</v>
      </c>
      <c r="I58" s="143"/>
      <c r="J58" s="138">
        <f t="shared" si="2"/>
        <v>10446.24</v>
      </c>
      <c r="K58" s="147"/>
      <c r="L58" s="132">
        <f t="shared" si="0"/>
        <v>400.87999999999994</v>
      </c>
      <c r="M58" s="145"/>
      <c r="N58" s="139">
        <f>ROUND('[1]nomina-23 (3) 3,5%'!N58*1.02/12,2)*12</f>
        <v>4810.5599999999995</v>
      </c>
      <c r="O58" s="85"/>
      <c r="P58" s="54" t="s">
        <v>54</v>
      </c>
      <c r="Q58" s="43" t="s">
        <v>12</v>
      </c>
      <c r="R58" s="44"/>
      <c r="S58" s="44"/>
      <c r="T58" s="97"/>
      <c r="U58" s="97"/>
      <c r="V58" s="100"/>
      <c r="W58" s="101"/>
      <c r="X58" s="5"/>
      <c r="AB58"/>
    </row>
    <row r="59" spans="1:28" ht="14.45" customHeight="1">
      <c r="A59" s="52">
        <v>15</v>
      </c>
      <c r="B59" s="132">
        <f>B58</f>
        <v>391.78</v>
      </c>
      <c r="C59" s="132"/>
      <c r="D59" s="140">
        <f>D58</f>
        <v>5484.92</v>
      </c>
      <c r="E59" s="141"/>
      <c r="F59" s="133">
        <f>ROUND('[1]nomina-23 (3) 3,5%'!F59*1.02/12,2)*12</f>
        <v>746.16</v>
      </c>
      <c r="G59" s="142"/>
      <c r="H59" s="132">
        <f t="shared" si="1"/>
        <v>746.16</v>
      </c>
      <c r="I59" s="143"/>
      <c r="J59" s="138">
        <f t="shared" si="2"/>
        <v>10446.24</v>
      </c>
      <c r="K59" s="147"/>
      <c r="L59" s="132">
        <f t="shared" si="0"/>
        <v>0</v>
      </c>
      <c r="M59" s="145"/>
      <c r="N59" s="139">
        <f>ROUND('[1]nomina-23 (3) 3,5%'!N59*1.02/12,2)*12</f>
        <v>0</v>
      </c>
      <c r="O59" s="85"/>
      <c r="P59" s="54" t="s">
        <v>54</v>
      </c>
      <c r="Q59" s="43" t="s">
        <v>50</v>
      </c>
      <c r="R59" s="44"/>
      <c r="S59" s="44"/>
      <c r="T59" s="102"/>
      <c r="U59" s="102"/>
      <c r="V59" s="102"/>
      <c r="W59" s="101"/>
      <c r="X59" s="5"/>
      <c r="AB59"/>
    </row>
    <row r="60" spans="1:28" ht="14.45" customHeight="1">
      <c r="A60" s="52">
        <v>14</v>
      </c>
      <c r="B60" s="132">
        <f>ROUND('[1]nomina-23 (3) 3,5%'!B60*1.02,2)</f>
        <v>380.29</v>
      </c>
      <c r="C60" s="132"/>
      <c r="D60" s="140">
        <f>B60*14</f>
        <v>5324.06</v>
      </c>
      <c r="E60" s="141"/>
      <c r="F60" s="133">
        <f>ROUND('[1]nomina-23 (3) 3,5%'!F60*1.02/12,2)*12</f>
        <v>747.59999999999991</v>
      </c>
      <c r="G60" s="142"/>
      <c r="H60" s="132">
        <f t="shared" si="1"/>
        <v>747.59999999999991</v>
      </c>
      <c r="I60" s="143"/>
      <c r="J60" s="138">
        <f t="shared" si="2"/>
        <v>10466.399999999998</v>
      </c>
      <c r="K60" s="147"/>
      <c r="L60" s="132">
        <f t="shared" si="0"/>
        <v>400.87999999999994</v>
      </c>
      <c r="M60" s="145"/>
      <c r="N60" s="139">
        <f>ROUND('[1]nomina-23 (3) 3,5%'!N60*1.02/12,2)*12</f>
        <v>4810.5599999999995</v>
      </c>
      <c r="O60" s="85"/>
      <c r="P60" s="54" t="s">
        <v>66</v>
      </c>
      <c r="Q60" s="43" t="s">
        <v>12</v>
      </c>
      <c r="R60" s="44"/>
      <c r="S60" s="44"/>
      <c r="T60" s="97"/>
      <c r="U60" s="97"/>
      <c r="V60" s="100"/>
      <c r="W60" s="101"/>
    </row>
    <row r="61" spans="1:28" ht="14.45" customHeight="1">
      <c r="A61" s="52">
        <v>14</v>
      </c>
      <c r="B61" s="144">
        <f>B60</f>
        <v>380.29</v>
      </c>
      <c r="C61" s="144"/>
      <c r="D61" s="140">
        <f>D60</f>
        <v>5324.06</v>
      </c>
      <c r="E61" s="148"/>
      <c r="F61" s="133">
        <f>ROUND('[1]nomina-23 (3) 3,5%'!F61*1.02/12,2)*12</f>
        <v>676.68000000000006</v>
      </c>
      <c r="G61" s="149"/>
      <c r="H61" s="132">
        <f t="shared" si="1"/>
        <v>676.68000000000006</v>
      </c>
      <c r="I61" s="150"/>
      <c r="J61" s="138">
        <f t="shared" si="2"/>
        <v>9473.52</v>
      </c>
      <c r="K61" s="148"/>
      <c r="L61" s="132">
        <f t="shared" si="0"/>
        <v>400.87999999999994</v>
      </c>
      <c r="M61" s="149"/>
      <c r="N61" s="139">
        <f>ROUND('[1]nomina-23 (3) 3,5%'!N61*1.02/12,2)*12</f>
        <v>4810.5599999999995</v>
      </c>
      <c r="O61" s="95"/>
      <c r="P61" s="54" t="s">
        <v>67</v>
      </c>
      <c r="Q61" s="43" t="s">
        <v>12</v>
      </c>
      <c r="R61" s="44"/>
      <c r="S61" s="44"/>
      <c r="T61" s="102"/>
      <c r="U61" s="102"/>
      <c r="V61" s="102"/>
      <c r="W61" s="101"/>
    </row>
    <row r="62" spans="1:28" ht="14.45" customHeight="1" thickBot="1">
      <c r="A62" s="127">
        <v>14</v>
      </c>
      <c r="B62" s="151">
        <f>B60</f>
        <v>380.29</v>
      </c>
      <c r="C62" s="151"/>
      <c r="D62" s="152">
        <f>D60</f>
        <v>5324.06</v>
      </c>
      <c r="E62" s="153"/>
      <c r="F62" s="154">
        <f>ROUND('[1]nomina-23 (3) 3,5%'!F62*1.02/12,2)*12</f>
        <v>676.68000000000006</v>
      </c>
      <c r="G62" s="155"/>
      <c r="H62" s="151">
        <f t="shared" si="1"/>
        <v>676.68000000000006</v>
      </c>
      <c r="I62" s="156"/>
      <c r="J62" s="157">
        <f t="shared" si="2"/>
        <v>9473.52</v>
      </c>
      <c r="K62" s="153"/>
      <c r="L62" s="151">
        <f t="shared" si="0"/>
        <v>0</v>
      </c>
      <c r="M62" s="155"/>
      <c r="N62" s="158">
        <f>ROUND('[1]nomina-23 (3) 3,5%'!N62*1.02/12,2)*12</f>
        <v>0</v>
      </c>
      <c r="O62" s="128"/>
      <c r="P62" s="129" t="s">
        <v>67</v>
      </c>
      <c r="Q62" s="130" t="s">
        <v>50</v>
      </c>
      <c r="R62" s="44"/>
      <c r="S62" s="44"/>
      <c r="T62" s="97"/>
      <c r="U62" s="97"/>
      <c r="V62" s="100"/>
      <c r="W62" s="98"/>
    </row>
    <row r="63" spans="1:28" ht="14.45" customHeight="1" thickTop="1">
      <c r="A63" s="1"/>
      <c r="T63" s="97"/>
      <c r="U63" s="97"/>
      <c r="V63" s="97"/>
      <c r="W63" s="98"/>
    </row>
    <row r="64" spans="1:28" ht="5.25" customHeight="1">
      <c r="T64" s="97"/>
      <c r="U64" s="97"/>
      <c r="V64" s="97"/>
      <c r="W64" s="98"/>
    </row>
    <row r="65" spans="4:23">
      <c r="F65" s="96"/>
      <c r="T65" s="97"/>
      <c r="U65" s="97"/>
      <c r="V65" s="97"/>
      <c r="W65" s="98"/>
    </row>
    <row r="66" spans="4:23">
      <c r="D66" s="97"/>
      <c r="E66" s="98"/>
      <c r="F66" s="96"/>
      <c r="G66" s="99"/>
      <c r="H66" s="96"/>
      <c r="I66" s="99"/>
      <c r="J66" s="97"/>
      <c r="K66" s="98"/>
      <c r="L66" s="96"/>
      <c r="M66" s="99"/>
      <c r="N66" s="97"/>
      <c r="O66" s="98"/>
      <c r="P66" s="98"/>
      <c r="Q66" s="98"/>
      <c r="R66" s="98"/>
      <c r="S66" s="98"/>
      <c r="T66" s="97"/>
      <c r="U66" s="97"/>
      <c r="V66" s="97"/>
      <c r="W66" s="98"/>
    </row>
    <row r="67" spans="4:23">
      <c r="D67" s="97"/>
      <c r="E67" s="98"/>
      <c r="F67" s="96"/>
      <c r="G67" s="99"/>
      <c r="H67" s="96"/>
      <c r="I67" s="99"/>
      <c r="J67" s="97"/>
      <c r="K67" s="98"/>
      <c r="L67" s="96"/>
      <c r="M67" s="99"/>
      <c r="N67" s="97"/>
      <c r="O67" s="98"/>
      <c r="P67" s="98"/>
      <c r="Q67" s="98"/>
      <c r="R67" s="98"/>
      <c r="S67" s="98"/>
      <c r="T67" s="97"/>
      <c r="U67" s="97"/>
      <c r="V67" s="97"/>
      <c r="W67" s="98"/>
    </row>
    <row r="68" spans="4:23">
      <c r="D68" s="97"/>
      <c r="E68" s="98"/>
      <c r="F68" s="96"/>
      <c r="G68" s="99"/>
      <c r="H68" s="96"/>
      <c r="I68" s="99"/>
      <c r="J68" s="97"/>
      <c r="K68" s="98"/>
      <c r="L68" s="96"/>
      <c r="M68" s="99"/>
      <c r="N68" s="97"/>
      <c r="O68" s="98"/>
      <c r="P68" s="98"/>
      <c r="Q68" s="98"/>
      <c r="R68" s="98"/>
      <c r="S68" s="98"/>
      <c r="T68" s="97"/>
      <c r="U68" s="97"/>
      <c r="V68" s="97"/>
      <c r="W68" s="98"/>
    </row>
    <row r="69" spans="4:23">
      <c r="D69" s="97"/>
      <c r="E69" s="98"/>
      <c r="F69" s="96"/>
      <c r="G69" s="99"/>
      <c r="H69" s="96"/>
      <c r="I69" s="99"/>
      <c r="J69" s="97"/>
      <c r="K69" s="98"/>
      <c r="L69" s="96"/>
      <c r="M69" s="99"/>
      <c r="N69" s="97"/>
      <c r="O69" s="98"/>
      <c r="P69" s="98"/>
      <c r="Q69" s="98"/>
      <c r="R69" s="98"/>
      <c r="S69" s="98"/>
      <c r="T69" s="97"/>
      <c r="U69" s="97"/>
      <c r="V69" s="97"/>
      <c r="W69" s="98"/>
    </row>
    <row r="70" spans="4:23">
      <c r="D70" s="97"/>
      <c r="E70" s="98"/>
      <c r="F70" s="96"/>
      <c r="G70" s="99"/>
      <c r="H70" s="96"/>
      <c r="I70" s="99"/>
      <c r="J70" s="97"/>
      <c r="K70" s="98"/>
      <c r="L70" s="96"/>
      <c r="M70" s="99"/>
      <c r="N70" s="97"/>
      <c r="O70" s="98"/>
      <c r="P70" s="98"/>
      <c r="Q70" s="98"/>
      <c r="R70" s="98"/>
      <c r="S70" s="98"/>
      <c r="T70" s="97"/>
      <c r="U70" s="97"/>
      <c r="V70" s="97"/>
      <c r="W70" s="98"/>
    </row>
    <row r="71" spans="4:23">
      <c r="D71" s="97"/>
      <c r="E71" s="98"/>
      <c r="F71" s="96"/>
      <c r="G71" s="99"/>
      <c r="H71" s="96"/>
      <c r="I71" s="99"/>
      <c r="J71" s="97"/>
      <c r="K71" s="98"/>
      <c r="L71" s="96"/>
      <c r="M71" s="99"/>
      <c r="N71" s="97"/>
      <c r="O71" s="98"/>
      <c r="P71" s="98"/>
      <c r="Q71" s="98"/>
      <c r="R71" s="98"/>
      <c r="S71" s="98"/>
      <c r="T71" s="97"/>
      <c r="U71" s="97"/>
      <c r="V71" s="97"/>
      <c r="W71" s="98"/>
    </row>
    <row r="72" spans="4:23">
      <c r="D72" s="97"/>
      <c r="E72" s="98"/>
      <c r="F72" s="96"/>
      <c r="G72" s="99"/>
      <c r="H72" s="96"/>
      <c r="I72" s="99"/>
      <c r="J72" s="97"/>
      <c r="K72" s="98"/>
      <c r="L72" s="96"/>
      <c r="M72" s="99"/>
      <c r="N72" s="97"/>
      <c r="O72" s="98"/>
      <c r="P72" s="98"/>
      <c r="Q72" s="98"/>
      <c r="R72" s="98"/>
      <c r="S72" s="98"/>
      <c r="T72" s="97"/>
      <c r="U72" s="97"/>
      <c r="V72" s="97"/>
      <c r="W72" s="98"/>
    </row>
    <row r="73" spans="4:23">
      <c r="D73" s="97"/>
      <c r="E73" s="98"/>
      <c r="F73" s="96"/>
      <c r="G73" s="99"/>
      <c r="H73" s="96"/>
      <c r="I73" s="99"/>
      <c r="J73" s="97"/>
      <c r="K73" s="98"/>
      <c r="L73" s="96"/>
      <c r="M73" s="99"/>
      <c r="N73" s="97"/>
      <c r="O73" s="98"/>
      <c r="P73" s="98"/>
      <c r="Q73" s="98"/>
      <c r="R73" s="98"/>
      <c r="S73" s="98"/>
      <c r="T73" s="97"/>
      <c r="U73" s="97"/>
      <c r="V73" s="97"/>
      <c r="W73" s="98"/>
    </row>
    <row r="74" spans="4:23">
      <c r="D74" s="97"/>
      <c r="E74" s="98"/>
      <c r="F74" s="96"/>
      <c r="G74" s="99"/>
      <c r="H74" s="96"/>
      <c r="I74" s="99"/>
      <c r="J74" s="97"/>
      <c r="K74" s="98"/>
      <c r="L74" s="96"/>
      <c r="M74" s="99"/>
      <c r="N74" s="97"/>
      <c r="O74" s="98"/>
      <c r="P74" s="98"/>
      <c r="Q74" s="98"/>
      <c r="R74" s="98"/>
      <c r="S74" s="98"/>
      <c r="T74" s="97"/>
      <c r="U74" s="97"/>
      <c r="V74" s="97"/>
      <c r="W74" s="98"/>
    </row>
    <row r="75" spans="4:23">
      <c r="D75" s="97"/>
      <c r="E75" s="98"/>
      <c r="F75" s="96"/>
      <c r="G75" s="99"/>
      <c r="H75" s="96"/>
      <c r="I75" s="99"/>
      <c r="J75" s="97"/>
      <c r="K75" s="98"/>
      <c r="L75" s="96"/>
      <c r="M75" s="99"/>
      <c r="N75" s="97"/>
      <c r="O75" s="98"/>
      <c r="P75" s="98"/>
      <c r="Q75" s="98"/>
      <c r="R75" s="98"/>
      <c r="S75" s="98"/>
      <c r="T75" s="97"/>
      <c r="U75" s="97"/>
      <c r="V75" s="97"/>
      <c r="W75" s="98"/>
    </row>
    <row r="76" spans="4:23">
      <c r="D76" s="97"/>
      <c r="E76" s="98"/>
      <c r="F76" s="96"/>
      <c r="G76" s="99"/>
      <c r="H76" s="96"/>
      <c r="I76" s="99"/>
      <c r="J76" s="97"/>
      <c r="K76" s="98"/>
      <c r="L76" s="96"/>
      <c r="M76" s="99"/>
      <c r="N76" s="97"/>
      <c r="O76" s="98"/>
      <c r="P76" s="98"/>
      <c r="Q76" s="98"/>
      <c r="R76" s="98"/>
      <c r="S76" s="98"/>
      <c r="T76" s="97"/>
      <c r="U76" s="97"/>
      <c r="V76" s="97"/>
      <c r="W76" s="98"/>
    </row>
    <row r="77" spans="4:23">
      <c r="D77" s="97"/>
      <c r="E77" s="98"/>
      <c r="F77" s="96"/>
      <c r="G77" s="99"/>
      <c r="H77" s="96"/>
      <c r="I77" s="99"/>
      <c r="J77" s="97"/>
      <c r="K77" s="98"/>
      <c r="L77" s="96"/>
      <c r="M77" s="99"/>
      <c r="N77" s="97"/>
      <c r="O77" s="98"/>
      <c r="P77" s="98"/>
      <c r="Q77" s="98"/>
      <c r="R77" s="98"/>
      <c r="S77" s="98"/>
      <c r="T77" s="97"/>
      <c r="U77" s="97"/>
      <c r="V77" s="97"/>
      <c r="W77" s="98"/>
    </row>
    <row r="78" spans="4:23">
      <c r="D78" s="97"/>
      <c r="E78" s="98"/>
      <c r="F78" s="96"/>
      <c r="G78" s="99"/>
      <c r="H78" s="96"/>
      <c r="I78" s="99"/>
      <c r="J78" s="97"/>
      <c r="K78" s="98"/>
      <c r="L78" s="96"/>
      <c r="M78" s="99"/>
      <c r="N78" s="97"/>
      <c r="O78" s="98"/>
      <c r="P78" s="98"/>
      <c r="Q78" s="98"/>
      <c r="R78" s="98"/>
      <c r="S78" s="98"/>
      <c r="T78" s="97"/>
      <c r="U78" s="97"/>
      <c r="V78" s="97"/>
      <c r="W78" s="98"/>
    </row>
    <row r="79" spans="4:23">
      <c r="D79" s="97"/>
      <c r="E79" s="98"/>
      <c r="F79" s="96"/>
      <c r="G79" s="99"/>
      <c r="H79" s="96"/>
      <c r="I79" s="99"/>
      <c r="J79" s="97"/>
      <c r="K79" s="98"/>
      <c r="L79" s="96"/>
      <c r="M79" s="99"/>
      <c r="N79" s="97"/>
      <c r="O79" s="98"/>
      <c r="P79" s="98"/>
      <c r="Q79" s="98"/>
      <c r="R79" s="98"/>
      <c r="S79" s="98"/>
      <c r="T79" s="97"/>
      <c r="U79" s="97"/>
      <c r="V79" s="97"/>
      <c r="W79" s="98"/>
    </row>
    <row r="80" spans="4:23">
      <c r="D80" s="97"/>
      <c r="E80" s="98"/>
      <c r="F80" s="96"/>
      <c r="G80" s="99"/>
      <c r="H80" s="96"/>
      <c r="I80" s="99"/>
      <c r="J80" s="97"/>
      <c r="K80" s="98"/>
      <c r="L80" s="96"/>
      <c r="M80" s="99"/>
      <c r="N80" s="97"/>
      <c r="O80" s="98"/>
      <c r="P80" s="98"/>
      <c r="Q80" s="98"/>
      <c r="R80" s="98"/>
      <c r="S80" s="98"/>
      <c r="T80" s="97"/>
      <c r="U80" s="97"/>
      <c r="V80" s="97"/>
      <c r="W80" s="98"/>
    </row>
    <row r="81" spans="4:23">
      <c r="D81" s="97"/>
      <c r="E81" s="98"/>
      <c r="F81" s="96"/>
      <c r="G81" s="99"/>
      <c r="H81" s="96"/>
      <c r="I81" s="99"/>
      <c r="J81" s="97"/>
      <c r="K81" s="98"/>
      <c r="L81" s="96"/>
      <c r="M81" s="99"/>
      <c r="N81" s="97"/>
      <c r="O81" s="98"/>
      <c r="P81" s="98"/>
      <c r="Q81" s="98"/>
      <c r="R81" s="98"/>
      <c r="S81" s="98"/>
      <c r="T81" s="97"/>
      <c r="U81" s="97"/>
      <c r="V81" s="97"/>
      <c r="W81" s="98"/>
    </row>
    <row r="82" spans="4:23">
      <c r="D82" s="97"/>
      <c r="E82" s="98"/>
      <c r="F82" s="96"/>
      <c r="G82" s="99"/>
      <c r="H82" s="96"/>
      <c r="I82" s="99"/>
      <c r="J82" s="97"/>
      <c r="K82" s="98"/>
      <c r="L82" s="96"/>
      <c r="M82" s="99"/>
      <c r="N82" s="97"/>
      <c r="O82" s="98"/>
      <c r="P82" s="98"/>
      <c r="Q82" s="98"/>
      <c r="R82" s="98"/>
      <c r="S82" s="98"/>
      <c r="T82" s="97"/>
      <c r="U82" s="97"/>
      <c r="V82" s="97"/>
      <c r="W82" s="98"/>
    </row>
    <row r="83" spans="4:23">
      <c r="D83" s="97"/>
      <c r="E83" s="98"/>
      <c r="F83" s="96"/>
      <c r="G83" s="99"/>
      <c r="H83" s="96"/>
      <c r="I83" s="99"/>
      <c r="J83" s="97"/>
      <c r="K83" s="98"/>
      <c r="L83" s="96"/>
      <c r="M83" s="99"/>
      <c r="N83" s="97"/>
      <c r="O83" s="98"/>
      <c r="P83" s="98"/>
      <c r="Q83" s="98"/>
      <c r="R83" s="98"/>
      <c r="S83" s="98"/>
      <c r="T83" s="97"/>
      <c r="U83" s="97"/>
      <c r="V83" s="97"/>
      <c r="W83" s="98"/>
    </row>
    <row r="84" spans="4:23">
      <c r="D84" s="97"/>
      <c r="E84" s="98"/>
      <c r="F84" s="96"/>
      <c r="G84" s="99"/>
      <c r="H84" s="96"/>
      <c r="I84" s="99"/>
      <c r="J84" s="97"/>
      <c r="K84" s="98"/>
      <c r="L84" s="96"/>
      <c r="M84" s="99"/>
      <c r="N84" s="97"/>
      <c r="O84" s="98"/>
      <c r="P84" s="98"/>
      <c r="Q84" s="98"/>
      <c r="R84" s="98"/>
      <c r="S84" s="98"/>
      <c r="T84" s="97"/>
      <c r="U84" s="97"/>
      <c r="V84" s="97"/>
      <c r="W84" s="98"/>
    </row>
    <row r="85" spans="4:23">
      <c r="D85" s="97"/>
      <c r="E85" s="98"/>
      <c r="F85" s="96"/>
      <c r="G85" s="99"/>
      <c r="H85" s="96"/>
      <c r="I85" s="99"/>
      <c r="J85" s="97"/>
      <c r="K85" s="98"/>
      <c r="L85" s="96"/>
      <c r="M85" s="99"/>
      <c r="N85" s="97"/>
      <c r="O85" s="98"/>
      <c r="P85" s="98"/>
      <c r="Q85" s="98"/>
      <c r="R85" s="98"/>
      <c r="S85" s="98"/>
      <c r="T85" s="97"/>
      <c r="U85" s="97"/>
      <c r="V85" s="97"/>
      <c r="W85" s="98"/>
    </row>
    <row r="86" spans="4:23">
      <c r="D86" s="97"/>
      <c r="E86" s="98"/>
      <c r="F86" s="96"/>
      <c r="G86" s="99"/>
      <c r="H86" s="96"/>
      <c r="I86" s="99"/>
      <c r="J86" s="97"/>
      <c r="K86" s="98"/>
      <c r="L86" s="96"/>
      <c r="M86" s="99"/>
      <c r="N86" s="97"/>
      <c r="O86" s="98"/>
      <c r="P86" s="98"/>
      <c r="Q86" s="98"/>
      <c r="R86" s="98"/>
      <c r="S86" s="98"/>
      <c r="T86" s="97"/>
      <c r="U86" s="97"/>
      <c r="V86" s="97"/>
      <c r="W86" s="98"/>
    </row>
    <row r="87" spans="4:23">
      <c r="D87" s="97"/>
      <c r="E87" s="98"/>
      <c r="F87" s="96"/>
      <c r="G87" s="99"/>
      <c r="H87" s="96"/>
      <c r="I87" s="99"/>
      <c r="J87" s="97"/>
      <c r="K87" s="98"/>
      <c r="L87" s="96"/>
      <c r="M87" s="99"/>
      <c r="N87" s="97"/>
      <c r="O87" s="98"/>
      <c r="P87" s="98"/>
      <c r="Q87" s="98"/>
      <c r="R87" s="98"/>
      <c r="S87" s="98"/>
      <c r="T87" s="97"/>
      <c r="U87" s="97"/>
      <c r="V87" s="97"/>
      <c r="W87" s="98"/>
    </row>
    <row r="88" spans="4:23">
      <c r="D88" s="97"/>
      <c r="E88" s="98"/>
      <c r="F88" s="96"/>
      <c r="G88" s="99"/>
      <c r="H88" s="96"/>
      <c r="I88" s="99"/>
      <c r="J88" s="97"/>
      <c r="K88" s="98"/>
      <c r="L88" s="96"/>
      <c r="M88" s="99"/>
      <c r="N88" s="97"/>
      <c r="O88" s="98"/>
      <c r="P88" s="98"/>
      <c r="Q88" s="98"/>
      <c r="R88" s="98"/>
      <c r="S88" s="98"/>
      <c r="T88" s="97"/>
      <c r="U88" s="97"/>
      <c r="V88" s="97"/>
      <c r="W88" s="98"/>
    </row>
    <row r="89" spans="4:23">
      <c r="D89" s="97"/>
      <c r="E89" s="98"/>
      <c r="F89" s="96"/>
      <c r="G89" s="99"/>
      <c r="H89" s="96"/>
      <c r="I89" s="99"/>
      <c r="J89" s="97"/>
      <c r="K89" s="98"/>
      <c r="L89" s="96"/>
      <c r="M89" s="99"/>
      <c r="N89" s="97"/>
      <c r="O89" s="98"/>
      <c r="P89" s="98"/>
      <c r="Q89" s="98"/>
      <c r="R89" s="98"/>
      <c r="S89" s="98"/>
      <c r="T89" s="97"/>
      <c r="U89" s="97"/>
      <c r="V89" s="97"/>
      <c r="W89" s="98"/>
    </row>
    <row r="90" spans="4:23">
      <c r="D90" s="97"/>
      <c r="E90" s="98"/>
      <c r="F90" s="96"/>
      <c r="G90" s="99"/>
      <c r="H90" s="96"/>
      <c r="I90" s="99"/>
      <c r="J90" s="97"/>
      <c r="K90" s="98"/>
      <c r="L90" s="96"/>
      <c r="M90" s="99"/>
      <c r="N90" s="97"/>
      <c r="O90" s="98"/>
      <c r="P90" s="98"/>
      <c r="Q90" s="98"/>
      <c r="R90" s="98"/>
      <c r="S90" s="98"/>
      <c r="T90" s="97"/>
      <c r="U90" s="97"/>
      <c r="V90" s="97"/>
      <c r="W90" s="98"/>
    </row>
    <row r="91" spans="4:23">
      <c r="D91" s="97"/>
      <c r="E91" s="98"/>
      <c r="F91" s="96"/>
      <c r="G91" s="99"/>
      <c r="H91" s="96"/>
      <c r="I91" s="99"/>
      <c r="J91" s="97"/>
      <c r="K91" s="98"/>
      <c r="L91" s="96"/>
      <c r="M91" s="99"/>
      <c r="N91" s="97"/>
      <c r="O91" s="98"/>
      <c r="P91" s="98"/>
      <c r="Q91" s="98"/>
      <c r="R91" s="98"/>
      <c r="S91" s="98"/>
      <c r="T91" s="97"/>
      <c r="U91" s="97"/>
      <c r="V91" s="97"/>
      <c r="W91" s="98"/>
    </row>
    <row r="92" spans="4:23">
      <c r="D92" s="97"/>
      <c r="E92" s="98"/>
      <c r="F92" s="106"/>
      <c r="G92" s="99"/>
      <c r="H92" s="96"/>
      <c r="I92" s="99"/>
      <c r="J92" s="97"/>
      <c r="K92" s="98"/>
      <c r="L92" s="96"/>
      <c r="M92" s="99"/>
      <c r="N92" s="97"/>
      <c r="O92" s="98"/>
      <c r="P92" s="98"/>
      <c r="Q92" s="98"/>
      <c r="R92" s="98"/>
      <c r="S92" s="98"/>
      <c r="T92" s="97"/>
      <c r="U92" s="97"/>
      <c r="V92" s="97"/>
      <c r="W92" s="98"/>
    </row>
    <row r="93" spans="4:23">
      <c r="D93" s="97"/>
      <c r="E93" s="98"/>
      <c r="F93" s="106"/>
      <c r="G93" s="99"/>
      <c r="H93" s="96"/>
      <c r="I93" s="99"/>
      <c r="J93" s="97"/>
      <c r="K93" s="98"/>
      <c r="L93" s="96"/>
      <c r="M93" s="99"/>
      <c r="N93" s="97"/>
      <c r="O93" s="98"/>
      <c r="P93" s="98"/>
      <c r="Q93" s="98"/>
      <c r="R93" s="98"/>
      <c r="S93" s="98"/>
      <c r="T93" s="97"/>
      <c r="U93" s="97"/>
      <c r="V93" s="97"/>
      <c r="W93" s="98"/>
    </row>
    <row r="94" spans="4:23">
      <c r="D94" s="97"/>
      <c r="E94" s="98"/>
      <c r="F94" s="106"/>
      <c r="G94" s="99"/>
      <c r="H94" s="96"/>
      <c r="I94" s="99"/>
      <c r="J94" s="97"/>
      <c r="K94" s="98"/>
      <c r="L94" s="96"/>
      <c r="M94" s="99"/>
      <c r="N94" s="97"/>
      <c r="O94" s="98"/>
      <c r="P94" s="98"/>
      <c r="Q94" s="98"/>
      <c r="R94" s="98"/>
      <c r="S94" s="98"/>
      <c r="T94" s="97"/>
      <c r="U94" s="97"/>
      <c r="V94" s="97"/>
      <c r="W94" s="98"/>
    </row>
    <row r="95" spans="4:23">
      <c r="D95" s="97"/>
      <c r="E95" s="98"/>
      <c r="F95" s="106"/>
      <c r="G95" s="99"/>
      <c r="H95" s="96"/>
      <c r="I95" s="99"/>
      <c r="J95" s="97"/>
      <c r="K95" s="98"/>
      <c r="L95" s="96"/>
      <c r="M95" s="99"/>
      <c r="N95" s="97"/>
      <c r="O95" s="98"/>
      <c r="P95" s="98"/>
      <c r="Q95" s="98"/>
      <c r="R95" s="98"/>
      <c r="S95" s="98"/>
      <c r="T95" s="97"/>
      <c r="U95" s="97"/>
      <c r="V95" s="97"/>
      <c r="W95" s="98"/>
    </row>
    <row r="96" spans="4:23">
      <c r="D96" s="97"/>
      <c r="E96" s="98"/>
      <c r="F96" s="106"/>
      <c r="G96" s="99"/>
      <c r="H96" s="96"/>
      <c r="I96" s="99"/>
      <c r="J96" s="97"/>
      <c r="K96" s="98"/>
      <c r="L96" s="96"/>
      <c r="M96" s="99"/>
      <c r="N96" s="97"/>
      <c r="O96" s="98"/>
      <c r="P96" s="98"/>
      <c r="Q96" s="98"/>
      <c r="R96" s="98"/>
      <c r="S96" s="98"/>
      <c r="T96" s="97"/>
      <c r="U96" s="97"/>
      <c r="V96" s="97"/>
      <c r="W96" s="98"/>
    </row>
    <row r="97" spans="4:23">
      <c r="D97" s="97"/>
      <c r="E97" s="98"/>
      <c r="F97" s="106"/>
      <c r="G97" s="99"/>
      <c r="H97" s="96"/>
      <c r="I97" s="99"/>
      <c r="J97" s="97"/>
      <c r="K97" s="98"/>
      <c r="L97" s="96"/>
      <c r="M97" s="99"/>
      <c r="N97" s="97"/>
      <c r="O97" s="98"/>
      <c r="P97" s="98"/>
      <c r="Q97" s="98"/>
      <c r="R97" s="98"/>
      <c r="S97" s="98"/>
      <c r="T97" s="97"/>
      <c r="U97" s="97"/>
      <c r="V97" s="97"/>
      <c r="W97" s="98"/>
    </row>
    <row r="98" spans="4:23">
      <c r="D98" s="97"/>
      <c r="E98" s="98"/>
      <c r="F98" s="96"/>
      <c r="G98" s="99"/>
      <c r="H98" s="96"/>
      <c r="I98" s="99"/>
      <c r="J98" s="97"/>
      <c r="K98" s="98"/>
      <c r="L98" s="96"/>
      <c r="M98" s="99"/>
      <c r="N98" s="97"/>
      <c r="O98" s="98"/>
      <c r="P98" s="98"/>
      <c r="Q98" s="98"/>
      <c r="R98" s="98"/>
      <c r="S98" s="98"/>
      <c r="T98" s="97"/>
      <c r="U98" s="97"/>
      <c r="V98" s="97"/>
      <c r="W98" s="98"/>
    </row>
    <row r="99" spans="4:23">
      <c r="D99" s="97"/>
      <c r="E99" s="98"/>
      <c r="F99" s="96"/>
      <c r="G99" s="99"/>
      <c r="H99" s="96"/>
      <c r="I99" s="99"/>
      <c r="J99" s="97"/>
      <c r="K99" s="98"/>
      <c r="L99" s="96"/>
      <c r="M99" s="99"/>
      <c r="N99" s="97"/>
      <c r="O99" s="98"/>
      <c r="P99" s="98"/>
      <c r="Q99" s="98"/>
      <c r="R99" s="98"/>
      <c r="S99" s="98"/>
      <c r="T99" s="97"/>
      <c r="U99" s="97"/>
      <c r="V99" s="97"/>
      <c r="W99" s="98"/>
    </row>
    <row r="100" spans="4:23">
      <c r="D100" s="97"/>
      <c r="E100" s="98"/>
      <c r="F100" s="106"/>
      <c r="G100" s="99"/>
      <c r="H100" s="96"/>
      <c r="I100" s="99"/>
      <c r="J100" s="97"/>
      <c r="K100" s="98"/>
      <c r="L100" s="96"/>
      <c r="M100" s="99"/>
      <c r="N100" s="97"/>
      <c r="O100" s="98"/>
      <c r="P100" s="98"/>
      <c r="Q100" s="98"/>
      <c r="R100" s="98"/>
      <c r="S100" s="98"/>
      <c r="T100" s="97"/>
      <c r="U100" s="97"/>
      <c r="V100" s="97"/>
      <c r="W100" s="98"/>
    </row>
    <row r="101" spans="4:23">
      <c r="D101" s="97"/>
      <c r="E101" s="98"/>
      <c r="F101" s="106"/>
      <c r="G101" s="99"/>
      <c r="H101" s="96"/>
      <c r="I101" s="99"/>
      <c r="J101" s="97"/>
      <c r="K101" s="98"/>
      <c r="L101" s="96"/>
      <c r="M101" s="99"/>
      <c r="N101" s="97"/>
      <c r="O101" s="98"/>
      <c r="P101" s="98"/>
      <c r="Q101" s="98"/>
      <c r="R101" s="98"/>
      <c r="S101" s="98"/>
      <c r="T101" s="97"/>
      <c r="U101" s="97"/>
      <c r="V101" s="97"/>
      <c r="W101" s="98"/>
    </row>
    <row r="102" spans="4:23">
      <c r="D102" s="97"/>
      <c r="E102" s="98"/>
      <c r="F102" s="106"/>
      <c r="G102" s="99"/>
      <c r="H102" s="96"/>
      <c r="I102" s="99"/>
      <c r="J102" s="97"/>
      <c r="K102" s="98"/>
      <c r="L102" s="96"/>
      <c r="M102" s="99"/>
      <c r="N102" s="97"/>
      <c r="O102" s="98"/>
      <c r="P102" s="98"/>
      <c r="Q102" s="98"/>
      <c r="R102" s="98"/>
      <c r="S102" s="98"/>
      <c r="T102" s="97"/>
      <c r="U102" s="97"/>
      <c r="V102" s="97"/>
      <c r="W102" s="98"/>
    </row>
    <row r="103" spans="4:23">
      <c r="D103" s="97"/>
      <c r="E103" s="98"/>
      <c r="F103" s="106"/>
      <c r="G103" s="99"/>
      <c r="H103" s="96"/>
      <c r="I103" s="99"/>
      <c r="J103" s="97"/>
      <c r="K103" s="98"/>
      <c r="L103" s="96"/>
      <c r="M103" s="99"/>
      <c r="N103" s="97"/>
      <c r="O103" s="98"/>
      <c r="P103" s="98"/>
      <c r="Q103" s="98"/>
      <c r="R103" s="98"/>
      <c r="S103" s="98"/>
      <c r="T103" s="97"/>
      <c r="U103" s="97"/>
      <c r="V103" s="97"/>
      <c r="W103" s="98"/>
    </row>
    <row r="104" spans="4:23">
      <c r="D104" s="97"/>
      <c r="E104" s="98"/>
      <c r="F104" s="106"/>
      <c r="G104" s="99"/>
      <c r="H104" s="96"/>
      <c r="I104" s="99"/>
      <c r="J104" s="97"/>
      <c r="K104" s="98"/>
      <c r="L104" s="96"/>
      <c r="M104" s="99"/>
      <c r="N104" s="97"/>
      <c r="O104" s="98"/>
      <c r="P104" s="98"/>
      <c r="Q104" s="98"/>
      <c r="R104" s="98"/>
      <c r="S104" s="98"/>
      <c r="T104" s="97"/>
      <c r="U104" s="97"/>
      <c r="V104" s="97"/>
      <c r="W104" s="98"/>
    </row>
    <row r="105" spans="4:23">
      <c r="D105" s="97"/>
      <c r="E105" s="98"/>
      <c r="F105" s="106"/>
      <c r="G105" s="99"/>
      <c r="H105" s="96"/>
      <c r="I105" s="99"/>
      <c r="J105" s="97"/>
      <c r="K105" s="98"/>
      <c r="L105" s="96"/>
      <c r="M105" s="99"/>
      <c r="N105" s="97"/>
      <c r="O105" s="98"/>
      <c r="P105" s="98"/>
      <c r="Q105" s="98"/>
      <c r="R105" s="98"/>
      <c r="S105" s="98"/>
      <c r="T105" s="97"/>
      <c r="U105" s="97"/>
      <c r="V105" s="97"/>
      <c r="W105" s="98"/>
    </row>
    <row r="106" spans="4:23">
      <c r="D106" s="97"/>
      <c r="E106" s="98"/>
      <c r="F106" s="106"/>
      <c r="G106" s="99"/>
      <c r="H106" s="96"/>
      <c r="I106" s="99"/>
      <c r="J106" s="97"/>
      <c r="K106" s="98"/>
      <c r="L106" s="96"/>
      <c r="M106" s="99"/>
      <c r="N106" s="97"/>
      <c r="O106" s="98"/>
      <c r="P106" s="98"/>
      <c r="Q106" s="98"/>
      <c r="R106" s="98"/>
      <c r="S106" s="98"/>
      <c r="T106" s="97"/>
      <c r="U106" s="97"/>
      <c r="V106" s="97"/>
      <c r="W106" s="98"/>
    </row>
    <row r="107" spans="4:23">
      <c r="D107" s="97"/>
      <c r="E107" s="98"/>
      <c r="F107" s="106"/>
      <c r="G107" s="99"/>
      <c r="H107" s="96"/>
      <c r="I107" s="99"/>
      <c r="J107" s="97"/>
      <c r="K107" s="98"/>
      <c r="L107" s="96"/>
      <c r="M107" s="99"/>
      <c r="N107" s="97"/>
      <c r="O107" s="98"/>
      <c r="P107" s="98"/>
      <c r="Q107" s="98"/>
      <c r="R107" s="98"/>
      <c r="S107" s="98"/>
      <c r="T107" s="97"/>
      <c r="U107" s="97"/>
      <c r="V107" s="97"/>
      <c r="W107" s="98"/>
    </row>
    <row r="108" spans="4:23">
      <c r="D108" s="97"/>
      <c r="E108" s="98"/>
      <c r="F108" s="106"/>
      <c r="G108" s="99"/>
      <c r="H108" s="96"/>
      <c r="I108" s="99"/>
      <c r="J108" s="97"/>
      <c r="K108" s="98"/>
      <c r="L108" s="96"/>
      <c r="M108" s="99"/>
      <c r="N108" s="97"/>
      <c r="O108" s="98"/>
      <c r="P108" s="98"/>
      <c r="Q108" s="98"/>
      <c r="R108" s="98"/>
      <c r="S108" s="98"/>
      <c r="T108" s="97"/>
      <c r="U108" s="97"/>
      <c r="V108" s="97"/>
      <c r="W108" s="98"/>
    </row>
    <row r="109" spans="4:23">
      <c r="D109" s="97"/>
      <c r="E109" s="98"/>
      <c r="F109" s="96"/>
      <c r="G109" s="99"/>
      <c r="H109" s="96"/>
      <c r="I109" s="99"/>
      <c r="J109" s="97"/>
      <c r="K109" s="98"/>
      <c r="L109" s="96"/>
      <c r="M109" s="99"/>
      <c r="N109" s="97"/>
      <c r="O109" s="98"/>
      <c r="P109" s="98"/>
      <c r="Q109" s="98"/>
      <c r="R109" s="98"/>
      <c r="S109" s="98"/>
      <c r="T109" s="97"/>
      <c r="U109" s="97"/>
      <c r="V109" s="97"/>
      <c r="W109" s="98"/>
    </row>
    <row r="110" spans="4:23">
      <c r="D110" s="97"/>
      <c r="E110" s="98"/>
      <c r="F110" s="96"/>
      <c r="G110" s="99"/>
      <c r="H110" s="96"/>
      <c r="I110" s="99"/>
      <c r="J110" s="97"/>
      <c r="K110" s="98"/>
      <c r="L110" s="96"/>
      <c r="M110" s="99"/>
      <c r="N110" s="97"/>
      <c r="O110" s="98"/>
      <c r="P110" s="98"/>
      <c r="Q110" s="98"/>
      <c r="R110" s="98"/>
      <c r="S110" s="98"/>
      <c r="T110" s="97"/>
      <c r="U110" s="97"/>
      <c r="V110" s="97"/>
      <c r="W110" s="98"/>
    </row>
    <row r="111" spans="4:23">
      <c r="D111" s="97"/>
      <c r="E111" s="98"/>
      <c r="F111" s="96"/>
      <c r="G111" s="99"/>
      <c r="H111" s="96"/>
      <c r="I111" s="99"/>
      <c r="J111" s="97"/>
      <c r="K111" s="98"/>
      <c r="L111" s="96"/>
      <c r="M111" s="99"/>
      <c r="N111" s="97"/>
      <c r="O111" s="98"/>
      <c r="P111" s="98"/>
      <c r="Q111" s="98"/>
      <c r="R111" s="98"/>
      <c r="S111" s="98"/>
      <c r="T111" s="97"/>
      <c r="U111" s="97"/>
      <c r="V111" s="97"/>
      <c r="W111" s="98"/>
    </row>
    <row r="112" spans="4:23">
      <c r="D112" s="97"/>
      <c r="E112" s="98"/>
      <c r="F112" s="96"/>
      <c r="G112" s="99"/>
      <c r="H112" s="96"/>
      <c r="I112" s="99"/>
      <c r="J112" s="97"/>
      <c r="K112" s="98"/>
      <c r="L112" s="96"/>
      <c r="M112" s="99"/>
      <c r="N112" s="97"/>
      <c r="O112" s="98"/>
      <c r="P112" s="98"/>
      <c r="Q112" s="98"/>
      <c r="R112" s="98"/>
      <c r="S112" s="98"/>
      <c r="T112" s="97"/>
      <c r="U112" s="97"/>
      <c r="V112" s="97"/>
      <c r="W112" s="98"/>
    </row>
    <row r="113" spans="4:19">
      <c r="D113" s="97"/>
      <c r="E113" s="98"/>
      <c r="F113" s="96"/>
      <c r="G113" s="99"/>
      <c r="H113" s="96"/>
      <c r="I113" s="99"/>
      <c r="J113" s="97"/>
      <c r="K113" s="98"/>
      <c r="L113" s="96"/>
      <c r="M113" s="99"/>
      <c r="N113" s="97"/>
      <c r="O113" s="98"/>
      <c r="P113" s="98"/>
      <c r="Q113" s="98"/>
      <c r="R113" s="98"/>
      <c r="S113" s="98"/>
    </row>
    <row r="114" spans="4:19">
      <c r="D114" s="97"/>
      <c r="E114" s="98"/>
      <c r="F114" s="106"/>
      <c r="G114" s="99"/>
      <c r="H114" s="96"/>
      <c r="I114" s="99"/>
      <c r="J114" s="97"/>
      <c r="K114" s="98"/>
      <c r="L114" s="96"/>
      <c r="M114" s="99"/>
      <c r="N114" s="97"/>
      <c r="O114" s="98"/>
      <c r="P114" s="98"/>
      <c r="Q114" s="98"/>
      <c r="R114" s="98"/>
      <c r="S114" s="98"/>
    </row>
    <row r="115" spans="4:19">
      <c r="D115" s="97"/>
      <c r="E115" s="98"/>
      <c r="F115" s="106"/>
      <c r="G115" s="99"/>
      <c r="H115" s="96"/>
      <c r="I115" s="99"/>
      <c r="J115" s="97"/>
      <c r="K115" s="98"/>
      <c r="L115" s="96"/>
      <c r="M115" s="99"/>
      <c r="N115" s="97"/>
      <c r="O115" s="98"/>
      <c r="P115" s="98"/>
      <c r="Q115" s="98"/>
      <c r="R115" s="98"/>
      <c r="S115" s="98"/>
    </row>
    <row r="116" spans="4:19">
      <c r="D116" s="97"/>
      <c r="E116" s="98"/>
      <c r="F116" s="96"/>
      <c r="G116" s="99"/>
      <c r="H116" s="96"/>
      <c r="I116" s="99"/>
      <c r="J116" s="97"/>
      <c r="K116" s="98"/>
      <c r="L116" s="96"/>
      <c r="M116" s="99"/>
      <c r="N116" s="97"/>
      <c r="O116" s="98"/>
      <c r="P116" s="98"/>
      <c r="Q116" s="98"/>
      <c r="R116" s="98"/>
      <c r="S116" s="98"/>
    </row>
    <row r="117" spans="4:19">
      <c r="D117" s="97"/>
      <c r="E117" s="98"/>
      <c r="F117" s="96"/>
      <c r="G117" s="99"/>
      <c r="H117" s="96"/>
      <c r="I117" s="99"/>
      <c r="J117" s="97"/>
      <c r="K117" s="98"/>
      <c r="L117" s="96"/>
      <c r="M117" s="99"/>
      <c r="N117" s="97"/>
      <c r="O117" s="98"/>
      <c r="P117" s="98"/>
      <c r="Q117" s="98"/>
      <c r="R117" s="98"/>
      <c r="S117" s="98"/>
    </row>
    <row r="118" spans="4:19">
      <c r="D118" s="97"/>
      <c r="E118" s="98"/>
      <c r="F118" s="96"/>
      <c r="G118" s="99"/>
      <c r="H118" s="96"/>
      <c r="I118" s="99"/>
      <c r="J118" s="97"/>
      <c r="K118" s="98"/>
      <c r="L118" s="96"/>
      <c r="M118" s="99"/>
      <c r="N118" s="97"/>
      <c r="O118" s="98"/>
      <c r="P118" s="98"/>
      <c r="Q118" s="98"/>
      <c r="R118" s="98"/>
      <c r="S118" s="98"/>
    </row>
    <row r="119" spans="4:19">
      <c r="D119" s="97"/>
      <c r="E119" s="98"/>
      <c r="F119" s="96"/>
      <c r="G119" s="99"/>
      <c r="H119" s="96"/>
      <c r="I119" s="99"/>
      <c r="J119" s="97"/>
      <c r="K119" s="98"/>
      <c r="L119" s="96"/>
      <c r="M119" s="99"/>
      <c r="N119" s="97"/>
      <c r="O119" s="98"/>
      <c r="P119" s="98"/>
      <c r="Q119" s="98"/>
      <c r="R119" s="98"/>
      <c r="S119" s="98"/>
    </row>
    <row r="120" spans="4:19">
      <c r="D120" s="97"/>
      <c r="E120" s="98"/>
      <c r="F120" s="96"/>
      <c r="G120" s="99"/>
      <c r="H120" s="96"/>
      <c r="I120" s="99"/>
      <c r="J120" s="97"/>
      <c r="K120" s="98"/>
      <c r="L120" s="96"/>
      <c r="M120" s="99"/>
      <c r="N120" s="97"/>
      <c r="O120" s="98"/>
      <c r="P120" s="98"/>
      <c r="Q120" s="98"/>
      <c r="R120" s="98"/>
      <c r="S120" s="98"/>
    </row>
    <row r="121" spans="4:19">
      <c r="D121" s="97"/>
      <c r="E121" s="98"/>
      <c r="F121" s="96"/>
      <c r="G121" s="99"/>
      <c r="H121" s="96"/>
      <c r="I121" s="99"/>
      <c r="J121" s="97"/>
      <c r="K121" s="98"/>
      <c r="L121" s="96"/>
      <c r="M121" s="99"/>
      <c r="N121" s="97"/>
      <c r="O121" s="98"/>
      <c r="P121" s="98"/>
      <c r="Q121" s="98"/>
      <c r="R121" s="98"/>
      <c r="S121" s="98"/>
    </row>
    <row r="122" spans="4:19">
      <c r="D122" s="97"/>
      <c r="E122" s="98"/>
      <c r="F122" s="96"/>
      <c r="G122" s="99"/>
      <c r="H122" s="96"/>
      <c r="I122" s="99"/>
      <c r="J122" s="97"/>
      <c r="K122" s="98"/>
      <c r="L122" s="96"/>
      <c r="M122" s="99"/>
      <c r="N122" s="97"/>
      <c r="O122" s="98"/>
      <c r="P122" s="98"/>
      <c r="Q122" s="98"/>
      <c r="R122" s="98"/>
      <c r="S122" s="98"/>
    </row>
    <row r="123" spans="4:19">
      <c r="D123" s="97"/>
      <c r="E123" s="98"/>
      <c r="F123" s="96"/>
      <c r="G123" s="99"/>
      <c r="H123" s="96"/>
      <c r="I123" s="99"/>
      <c r="J123" s="97"/>
      <c r="K123" s="98"/>
      <c r="L123" s="96"/>
      <c r="M123" s="99"/>
      <c r="N123" s="97"/>
      <c r="O123" s="98"/>
      <c r="P123" s="98"/>
      <c r="Q123" s="98"/>
      <c r="R123" s="98"/>
      <c r="S123" s="98"/>
    </row>
    <row r="124" spans="4:19">
      <c r="D124" s="97"/>
      <c r="E124" s="98"/>
      <c r="F124" s="96"/>
      <c r="G124" s="99"/>
      <c r="H124" s="96"/>
      <c r="I124" s="99"/>
      <c r="J124" s="97"/>
      <c r="K124" s="98"/>
      <c r="L124" s="96"/>
      <c r="M124" s="99"/>
      <c r="N124" s="97"/>
      <c r="O124" s="98"/>
      <c r="P124" s="98"/>
      <c r="Q124" s="98"/>
      <c r="R124" s="98"/>
      <c r="S124" s="98"/>
    </row>
    <row r="125" spans="4:19">
      <c r="D125" s="97"/>
      <c r="E125" s="98"/>
      <c r="F125" s="96"/>
      <c r="G125" s="99"/>
      <c r="H125" s="96"/>
      <c r="I125" s="99"/>
      <c r="J125" s="97"/>
      <c r="K125" s="98"/>
      <c r="L125" s="96"/>
      <c r="M125" s="99"/>
      <c r="N125" s="97"/>
      <c r="O125" s="98"/>
      <c r="P125" s="98"/>
      <c r="Q125" s="98"/>
      <c r="R125" s="98"/>
      <c r="S125" s="98"/>
    </row>
    <row r="126" spans="4:19">
      <c r="D126" s="97"/>
      <c r="E126" s="98"/>
      <c r="F126" s="96"/>
      <c r="G126" s="99"/>
      <c r="H126" s="96"/>
      <c r="I126" s="99"/>
      <c r="J126" s="97"/>
      <c r="K126" s="98"/>
      <c r="L126" s="96"/>
      <c r="M126" s="99"/>
      <c r="N126" s="97"/>
      <c r="O126" s="98"/>
      <c r="P126" s="98"/>
      <c r="Q126" s="98"/>
      <c r="R126" s="98"/>
      <c r="S126" s="98"/>
    </row>
    <row r="127" spans="4:19">
      <c r="D127" s="97"/>
      <c r="E127" s="98"/>
      <c r="F127" s="96"/>
      <c r="G127" s="99"/>
      <c r="H127" s="96"/>
      <c r="I127" s="99"/>
      <c r="J127" s="97"/>
      <c r="K127" s="98"/>
      <c r="L127" s="96"/>
      <c r="M127" s="99"/>
      <c r="N127" s="97"/>
      <c r="O127" s="98"/>
      <c r="P127" s="98"/>
      <c r="Q127" s="98"/>
      <c r="R127" s="98"/>
      <c r="S127" s="98"/>
    </row>
  </sheetData>
  <mergeCells count="12">
    <mergeCell ref="A1:Q1"/>
    <mergeCell ref="T31:W31"/>
    <mergeCell ref="T55:W55"/>
    <mergeCell ref="T12:W12"/>
    <mergeCell ref="T14:W14"/>
    <mergeCell ref="T16:W16"/>
    <mergeCell ref="T10:W10"/>
    <mergeCell ref="B3:E3"/>
    <mergeCell ref="F3:K3"/>
    <mergeCell ref="B4:C4"/>
    <mergeCell ref="D4:E4"/>
    <mergeCell ref="T8:W8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Universidad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SOLEDAD CASAS SERRANO</dc:creator>
  <cp:lastModifiedBy>javier.manzanero</cp:lastModifiedBy>
  <cp:lastPrinted>2024-07-10T08:10:20Z</cp:lastPrinted>
  <dcterms:created xsi:type="dcterms:W3CDTF">2024-07-10T05:41:22Z</dcterms:created>
  <dcterms:modified xsi:type="dcterms:W3CDTF">2024-07-10T08:11:03Z</dcterms:modified>
</cp:coreProperties>
</file>