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2FA70BAE-E390-47D5-80EB-474E670C659B}" xr6:coauthVersionLast="47" xr6:coauthVersionMax="47" xr10:uidLastSave="{00000000-0000-0000-0000-000000000000}"/>
  <bookViews>
    <workbookView xWindow="6075" yWindow="3045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Sheet1!$A$2:$F$50</definedName>
    <definedName name="_xlnm.Print_Area" localSheetId="0">Sheet1!$A$1:$F$50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C41" i="1"/>
  <c r="C38" i="1"/>
  <c r="C35" i="1"/>
  <c r="C34" i="1"/>
  <c r="C36" i="1" s="1"/>
  <c r="C31" i="1"/>
  <c r="C27" i="1"/>
  <c r="C29" i="1"/>
  <c r="C24" i="1"/>
  <c r="C23" i="1"/>
  <c r="C20" i="1"/>
  <c r="C17" i="1"/>
  <c r="C14" i="1"/>
  <c r="C13" i="1"/>
  <c r="C12" i="1"/>
  <c r="C11" i="1"/>
  <c r="C10" i="1"/>
  <c r="C7" i="1"/>
  <c r="C6" i="1"/>
  <c r="C5" i="1"/>
  <c r="C4" i="1"/>
  <c r="E49" i="1"/>
  <c r="D49" i="1"/>
  <c r="B49" i="1"/>
  <c r="D36" i="1"/>
  <c r="E36" i="1"/>
  <c r="B36" i="1"/>
  <c r="D29" i="1"/>
  <c r="E29" i="1"/>
  <c r="B29" i="1"/>
  <c r="D25" i="1"/>
  <c r="E25" i="1"/>
  <c r="B25" i="1"/>
  <c r="D15" i="1"/>
  <c r="E15" i="1"/>
  <c r="B15" i="1"/>
  <c r="D8" i="1"/>
  <c r="E8" i="1"/>
  <c r="B8" i="1"/>
  <c r="C15" i="1" l="1"/>
  <c r="C8" i="1"/>
  <c r="C49" i="1"/>
  <c r="C25" i="1"/>
  <c r="F5" i="1"/>
  <c r="F4" i="1"/>
  <c r="F6" i="1"/>
  <c r="F7" i="1"/>
  <c r="F8" i="1" l="1"/>
  <c r="F48" i="1"/>
  <c r="F14" i="1"/>
  <c r="F13" i="1"/>
  <c r="F12" i="1"/>
  <c r="F11" i="1"/>
  <c r="F10" i="1"/>
  <c r="F49" i="1" l="1"/>
  <c r="F20" i="1"/>
  <c r="F23" i="1"/>
  <c r="F24" i="1"/>
  <c r="F46" i="1" l="1"/>
  <c r="F45" i="1"/>
  <c r="F44" i="1"/>
  <c r="F41" i="1"/>
  <c r="F38" i="1"/>
  <c r="F35" i="1"/>
  <c r="F34" i="1"/>
  <c r="F31" i="1"/>
  <c r="F28" i="1"/>
  <c r="F27" i="1"/>
  <c r="F17" i="1"/>
  <c r="C42" i="1" l="1"/>
  <c r="D42" i="1"/>
  <c r="E42" i="1"/>
  <c r="B42" i="1"/>
  <c r="C39" i="1"/>
  <c r="D39" i="1"/>
  <c r="E39" i="1"/>
  <c r="B39" i="1"/>
  <c r="D32" i="1"/>
  <c r="C32" i="1" s="1"/>
  <c r="E32" i="1"/>
  <c r="B32" i="1"/>
  <c r="C21" i="1"/>
  <c r="D21" i="1"/>
  <c r="E21" i="1"/>
  <c r="B21" i="1"/>
  <c r="C18" i="1"/>
  <c r="D18" i="1"/>
  <c r="E18" i="1"/>
  <c r="B18" i="1"/>
  <c r="C50" i="1" l="1"/>
  <c r="D50" i="1"/>
  <c r="B50" i="1"/>
  <c r="E50" i="1"/>
  <c r="F36" i="1"/>
  <c r="F39" i="1"/>
  <c r="F42" i="1"/>
  <c r="F29" i="1"/>
  <c r="F32" i="1"/>
  <c r="F50" i="1" l="1"/>
  <c r="F18" i="1"/>
  <c r="F25" i="1"/>
  <c r="F21" i="1" l="1"/>
  <c r="F15" i="1"/>
</calcChain>
</file>

<file path=xl/sharedStrings.xml><?xml version="1.0" encoding="utf-8"?>
<sst xmlns="http://schemas.openxmlformats.org/spreadsheetml/2006/main" count="55" uniqueCount="39">
  <si>
    <t>%  Ejecución</t>
  </si>
  <si>
    <t>PROGRAMA/ECONÓMICA</t>
  </si>
  <si>
    <t>Créditos Iniciales</t>
  </si>
  <si>
    <t>Modificaciones de Crédito</t>
  </si>
  <si>
    <t>Créditos Definitivos</t>
  </si>
  <si>
    <t>Obligaciones Reconocidas Netas</t>
  </si>
  <si>
    <t>CAPITULO IX  PASIVOS FINANCIEROS</t>
  </si>
  <si>
    <t>TOTAL</t>
  </si>
  <si>
    <t>TOTAL PROGRAMA 321M</t>
  </si>
  <si>
    <t>TOTAL PROGRAMA 324M</t>
  </si>
  <si>
    <t>TOTAL PROGRAMA 321O</t>
  </si>
  <si>
    <t>TOTAL PROGRAMA 321P</t>
  </si>
  <si>
    <t>TOTAL PROGRAMA 322C</t>
  </si>
  <si>
    <t>PROGRAMA 321M - DIRECCIÓN Y GESTIÓN ADMINISTRATIVA DE UNIVERSIDADES</t>
  </si>
  <si>
    <t>PROGRAMA 321O - CONSEJO SOCIAL</t>
  </si>
  <si>
    <t>PROGRAMA 321P - GESTIÓN DE INFRAESTRUCTURAS UNIVERSITARIAS</t>
  </si>
  <si>
    <t>PROGRAMA 322C - EDUCACIÓN SUPERIOR</t>
  </si>
  <si>
    <t>PROGRAMA 322L - DOCENCIA PROPIA</t>
  </si>
  <si>
    <t>TOTAL PROGRAMA 322L</t>
  </si>
  <si>
    <t>PROGRAMA 322O - CALIDAD DE LA ENSEÑANZA</t>
  </si>
  <si>
    <t>TOTAL PROGRAMA 322O</t>
  </si>
  <si>
    <t>PROGRAMA 323M - BECAS Y AYUDAS</t>
  </si>
  <si>
    <t>TOTAL PROGRAMA 323M</t>
  </si>
  <si>
    <t>PROGRAMA 324M - EXTENSIÓN UNIVERSITARIA</t>
  </si>
  <si>
    <t>TOTAL PROGRAMA 423N</t>
  </si>
  <si>
    <t>PROGRAMA 466A - INVESTIGACIÓN</t>
  </si>
  <si>
    <t>TOTAL PROGRAMA 466A</t>
  </si>
  <si>
    <t>PROGRAMA 423N - PREST. SERV. SEG. MINERA Y EXPLOSIVOS</t>
  </si>
  <si>
    <t>PROGRAMA 143A - COOPERACIÓN PARA EL DESARROLLO</t>
  </si>
  <si>
    <t>TOTAL PROGRAMA 143A</t>
  </si>
  <si>
    <t>Cuadro 11. Liquidación del Presupuesto por programas, ejercicio 2023</t>
  </si>
  <si>
    <t>CAPITULO 2. GASTOS CORRIENTES EN BIENES Y SERVICIOS</t>
  </si>
  <si>
    <t>CAPITULO 1. GASTOS DE PERSONAL</t>
  </si>
  <si>
    <t>CAPITULO 3. GASTOS FINANCIEROS</t>
  </si>
  <si>
    <t>CAPITULO 4. TRANSFERENCIAS CORRIENTES</t>
  </si>
  <si>
    <t>CAPITULO 6. INVERSIONES REALES</t>
  </si>
  <si>
    <t>CAPITULO 7. TRANSFERENCIAS DE CAPITAL</t>
  </si>
  <si>
    <t>CAPITULO 8.  ACTIVOS FINANCIEROS</t>
  </si>
  <si>
    <t>CAPITULO 9.  PASIVOS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</si>
</sst>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thin">
        <color rgb="FF959595"/>
      </right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5" fillId="4" borderId="0" xfId="0" applyFont="1" applyFill="1"/>
    <xf numFmtId="0" fontId="5" fillId="0" borderId="0" xfId="0" applyFont="1"/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4" borderId="17" xfId="0" applyFont="1" applyFill="1" applyBorder="1" applyAlignment="1">
      <alignment horizontal="center" vertical="top" wrapText="1"/>
    </xf>
    <xf numFmtId="10" fontId="1" fillId="3" borderId="11" xfId="1" applyNumberFormat="1" applyFont="1" applyFill="1" applyBorder="1" applyAlignment="1">
      <alignment horizontal="center" vertical="top" wrapText="1"/>
    </xf>
    <xf numFmtId="10" fontId="4" fillId="5" borderId="14" xfId="1" applyNumberFormat="1" applyFont="1" applyFill="1" applyBorder="1" applyAlignment="1">
      <alignment horizontal="center" vertical="top" wrapText="1"/>
    </xf>
    <xf numFmtId="10" fontId="4" fillId="5" borderId="19" xfId="1" applyNumberFormat="1" applyFont="1" applyFill="1" applyBorder="1" applyAlignment="1">
      <alignment horizontal="center" vertical="top" wrapText="1"/>
    </xf>
    <xf numFmtId="10" fontId="4" fillId="3" borderId="17" xfId="1" applyNumberFormat="1" applyFont="1" applyFill="1" applyBorder="1" applyAlignment="1">
      <alignment horizontal="center" vertical="top" wrapText="1"/>
    </xf>
    <xf numFmtId="10" fontId="2" fillId="6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9" fontId="0" fillId="0" borderId="0" xfId="0" applyNumberFormat="1"/>
    <xf numFmtId="39" fontId="7" fillId="6" borderId="7" xfId="0" applyNumberFormat="1" applyFont="1" applyFill="1" applyBorder="1" applyAlignment="1">
      <alignment horizontal="right" vertical="center" wrapText="1"/>
    </xf>
    <xf numFmtId="39" fontId="8" fillId="3" borderId="1" xfId="0" applyNumberFormat="1" applyFont="1" applyFill="1" applyBorder="1" applyAlignment="1">
      <alignment horizontal="right" vertical="top" wrapText="1"/>
    </xf>
    <xf numFmtId="39" fontId="7" fillId="5" borderId="9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left" vertical="top" wrapText="1"/>
    </xf>
    <xf numFmtId="39" fontId="9" fillId="3" borderId="16" xfId="0" applyNumberFormat="1" applyFont="1" applyFill="1" applyBorder="1" applyAlignment="1">
      <alignment horizontal="right" vertical="top" wrapText="1"/>
    </xf>
    <xf numFmtId="39" fontId="7" fillId="5" borderId="13" xfId="0" applyNumberFormat="1" applyFont="1" applyFill="1" applyBorder="1" applyAlignment="1">
      <alignment horizontal="right" vertical="top" wrapText="1"/>
    </xf>
    <xf numFmtId="39" fontId="8" fillId="3" borderId="9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4" fontId="1" fillId="3" borderId="20" xfId="0" applyNumberFormat="1" applyFont="1" applyFill="1" applyBorder="1" applyAlignment="1">
      <alignment horizontal="right" vertical="top" wrapText="1"/>
    </xf>
    <xf numFmtId="4" fontId="1" fillId="3" borderId="22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23" xfId="0" applyNumberFormat="1" applyFont="1" applyFill="1" applyBorder="1" applyAlignment="1">
      <alignment horizontal="right" vertical="top" wrapText="1"/>
    </xf>
    <xf numFmtId="39" fontId="8" fillId="3" borderId="21" xfId="0" applyNumberFormat="1" applyFont="1" applyFill="1" applyBorder="1" applyAlignment="1">
      <alignment horizontal="right" vertical="top" wrapText="1"/>
    </xf>
    <xf numFmtId="39" fontId="8" fillId="3" borderId="24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zoomScale="124" zoomScaleNormal="124" workbookViewId="0">
      <pane ySplit="2" topLeftCell="A3" activePane="bottomLeft" state="frozen"/>
      <selection pane="bottomLeft" activeCell="A2" sqref="A2:F50"/>
    </sheetView>
  </sheetViews>
  <sheetFormatPr baseColWidth="10" defaultColWidth="9.140625" defaultRowHeight="15" x14ac:dyDescent="0.25"/>
  <cols>
    <col min="1" max="1" width="40.140625" customWidth="1"/>
    <col min="2" max="3" width="14" customWidth="1"/>
    <col min="4" max="4" width="13.85546875" customWidth="1"/>
    <col min="5" max="5" width="15.140625" customWidth="1"/>
    <col min="6" max="6" width="10.28515625" style="21" customWidth="1"/>
  </cols>
  <sheetData>
    <row r="1" spans="1:6" s="2" customFormat="1" ht="23.25" customHeight="1" thickBot="1" x14ac:dyDescent="0.3">
      <c r="A1" s="37" t="s">
        <v>30</v>
      </c>
      <c r="B1" s="37"/>
      <c r="C1" s="37"/>
      <c r="D1" s="37"/>
      <c r="E1" s="37"/>
      <c r="F1" s="37"/>
    </row>
    <row r="2" spans="1:6" s="9" customFormat="1" ht="23.25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0</v>
      </c>
    </row>
    <row r="3" spans="1:6" x14ac:dyDescent="0.25">
      <c r="A3" s="10" t="s">
        <v>28</v>
      </c>
      <c r="B3" s="26"/>
      <c r="C3" s="26"/>
      <c r="D3" s="26"/>
      <c r="E3" s="26"/>
      <c r="F3" s="15"/>
    </row>
    <row r="4" spans="1:6" s="2" customFormat="1" x14ac:dyDescent="0.25">
      <c r="A4" s="3" t="s">
        <v>31</v>
      </c>
      <c r="B4" s="24">
        <v>156000</v>
      </c>
      <c r="C4" s="24">
        <f>D4-B4</f>
        <v>13409</v>
      </c>
      <c r="D4" s="33">
        <v>169409</v>
      </c>
      <c r="E4" s="33">
        <v>60232.160000000003</v>
      </c>
      <c r="F4" s="16">
        <f t="shared" ref="F4:F5" si="0">E4/D4</f>
        <v>0.35554285781747136</v>
      </c>
    </row>
    <row r="5" spans="1:6" s="2" customFormat="1" x14ac:dyDescent="0.25">
      <c r="A5" s="3" t="s">
        <v>34</v>
      </c>
      <c r="B5" s="24">
        <v>237685</v>
      </c>
      <c r="C5" s="24">
        <f>D5-B5</f>
        <v>76418.570000000007</v>
      </c>
      <c r="D5" s="33">
        <v>314103.57</v>
      </c>
      <c r="E5" s="33">
        <v>161839.70000000001</v>
      </c>
      <c r="F5" s="16">
        <f t="shared" si="0"/>
        <v>0.51524310914390437</v>
      </c>
    </row>
    <row r="6" spans="1:6" s="2" customFormat="1" x14ac:dyDescent="0.25">
      <c r="A6" s="3" t="s">
        <v>35</v>
      </c>
      <c r="B6" s="24">
        <v>27000</v>
      </c>
      <c r="C6" s="24">
        <f>D6-B6</f>
        <v>0</v>
      </c>
      <c r="D6" s="33">
        <v>27000</v>
      </c>
      <c r="E6" s="33">
        <v>5194.63</v>
      </c>
      <c r="F6" s="16">
        <f t="shared" ref="F6" si="1">E6/D6</f>
        <v>0.19239370370370371</v>
      </c>
    </row>
    <row r="7" spans="1:6" s="2" customFormat="1" x14ac:dyDescent="0.25">
      <c r="A7" s="3" t="s">
        <v>36</v>
      </c>
      <c r="B7" s="24">
        <v>4000</v>
      </c>
      <c r="C7" s="24">
        <f>D7-B7</f>
        <v>0</v>
      </c>
      <c r="D7" s="33">
        <v>4000</v>
      </c>
      <c r="E7" s="33">
        <v>0</v>
      </c>
      <c r="F7" s="16">
        <f t="shared" ref="F7" si="2">E7/D7</f>
        <v>0</v>
      </c>
    </row>
    <row r="8" spans="1:6" ht="15.75" thickBot="1" x14ac:dyDescent="0.3">
      <c r="A8" s="11" t="s">
        <v>29</v>
      </c>
      <c r="B8" s="25">
        <f>SUM(B4:B7)</f>
        <v>424685</v>
      </c>
      <c r="C8" s="25">
        <f t="shared" ref="C8:E8" si="3">SUM(C4:C7)</f>
        <v>89827.57</v>
      </c>
      <c r="D8" s="25">
        <f t="shared" si="3"/>
        <v>514512.57</v>
      </c>
      <c r="E8" s="25">
        <f t="shared" si="3"/>
        <v>227266.49000000002</v>
      </c>
      <c r="F8" s="18">
        <f>E8/D8</f>
        <v>0.4417122209472939</v>
      </c>
    </row>
    <row r="9" spans="1:6" s="1" customFormat="1" ht="22.5" x14ac:dyDescent="0.25">
      <c r="A9" s="10" t="s">
        <v>13</v>
      </c>
      <c r="B9" s="26"/>
      <c r="C9" s="26"/>
      <c r="D9" s="26"/>
      <c r="E9" s="26"/>
      <c r="F9" s="15"/>
    </row>
    <row r="10" spans="1:6" x14ac:dyDescent="0.25">
      <c r="A10" s="3" t="s">
        <v>32</v>
      </c>
      <c r="B10" s="32">
        <v>87821661.239999995</v>
      </c>
      <c r="C10" s="24">
        <f>D10-B10</f>
        <v>34770.540000006557</v>
      </c>
      <c r="D10" s="24">
        <v>87856431.780000001</v>
      </c>
      <c r="E10" s="24">
        <v>86077520.739999995</v>
      </c>
      <c r="F10" s="16">
        <f t="shared" ref="F10:F14" si="4">E10/D10</f>
        <v>0.97975206818716987</v>
      </c>
    </row>
    <row r="11" spans="1:6" x14ac:dyDescent="0.25">
      <c r="A11" s="3" t="s">
        <v>31</v>
      </c>
      <c r="B11" s="33">
        <v>14033678.77</v>
      </c>
      <c r="C11" s="24">
        <f>D11-B11</f>
        <v>-678436.05999999866</v>
      </c>
      <c r="D11" s="24">
        <v>13355242.710000001</v>
      </c>
      <c r="E11" s="24">
        <v>9975354.9600000009</v>
      </c>
      <c r="F11" s="16">
        <f t="shared" si="4"/>
        <v>0.74692427360610658</v>
      </c>
    </row>
    <row r="12" spans="1:6" x14ac:dyDescent="0.25">
      <c r="A12" s="4" t="s">
        <v>33</v>
      </c>
      <c r="B12" s="33">
        <v>153178.84</v>
      </c>
      <c r="C12" s="24">
        <f>D12-B12</f>
        <v>50000</v>
      </c>
      <c r="D12" s="24">
        <v>203178.84</v>
      </c>
      <c r="E12" s="24">
        <v>184466.4</v>
      </c>
      <c r="F12" s="16">
        <f t="shared" si="4"/>
        <v>0.90790162991382373</v>
      </c>
    </row>
    <row r="13" spans="1:6" x14ac:dyDescent="0.25">
      <c r="A13" s="4" t="s">
        <v>37</v>
      </c>
      <c r="B13" s="33">
        <v>311725.8</v>
      </c>
      <c r="C13" s="24">
        <f>D13-B13</f>
        <v>0</v>
      </c>
      <c r="D13" s="24">
        <v>311725.8</v>
      </c>
      <c r="E13" s="24">
        <v>18900</v>
      </c>
      <c r="F13" s="16">
        <f t="shared" si="4"/>
        <v>6.0630207701768669E-2</v>
      </c>
    </row>
    <row r="14" spans="1:6" x14ac:dyDescent="0.25">
      <c r="A14" s="4" t="s">
        <v>38</v>
      </c>
      <c r="B14" s="34">
        <v>5391622</v>
      </c>
      <c r="C14" s="24">
        <f>D14-B14</f>
        <v>0</v>
      </c>
      <c r="D14" s="24">
        <v>5391622</v>
      </c>
      <c r="E14" s="24">
        <v>5367165.28</v>
      </c>
      <c r="F14" s="16">
        <f t="shared" si="4"/>
        <v>0.99546394016494488</v>
      </c>
    </row>
    <row r="15" spans="1:6" ht="15.75" thickBot="1" x14ac:dyDescent="0.3">
      <c r="A15" s="12" t="s">
        <v>8</v>
      </c>
      <c r="B15" s="28">
        <f>SUM(B10:B14)</f>
        <v>107711866.64999999</v>
      </c>
      <c r="C15" s="28">
        <f t="shared" ref="C15:E15" si="5">SUM(C10:C14)</f>
        <v>-593665.5199999921</v>
      </c>
      <c r="D15" s="28">
        <f t="shared" si="5"/>
        <v>107118201.13000001</v>
      </c>
      <c r="E15" s="28">
        <f t="shared" si="5"/>
        <v>101623407.38</v>
      </c>
      <c r="F15" s="17">
        <f>E15/D15</f>
        <v>0.94870345382918198</v>
      </c>
    </row>
    <row r="16" spans="1:6" x14ac:dyDescent="0.25">
      <c r="A16" s="10" t="s">
        <v>14</v>
      </c>
      <c r="B16" s="26"/>
      <c r="C16" s="26"/>
      <c r="D16" s="26"/>
      <c r="E16" s="26"/>
      <c r="F16" s="15"/>
    </row>
    <row r="17" spans="1:6" s="2" customFormat="1" x14ac:dyDescent="0.25">
      <c r="A17" s="3" t="s">
        <v>31</v>
      </c>
      <c r="B17" s="31">
        <v>127000</v>
      </c>
      <c r="C17" s="24">
        <f>D17-B17</f>
        <v>-15000</v>
      </c>
      <c r="D17" s="31">
        <v>112000</v>
      </c>
      <c r="E17" s="31">
        <v>89587.3</v>
      </c>
      <c r="F17" s="16">
        <f t="shared" ref="F17" si="6">E17/D17</f>
        <v>0.7998866071428572</v>
      </c>
    </row>
    <row r="18" spans="1:6" ht="15.75" thickBot="1" x14ac:dyDescent="0.3">
      <c r="A18" s="11" t="s">
        <v>10</v>
      </c>
      <c r="B18" s="25">
        <f>SUM(B17:B17)</f>
        <v>127000</v>
      </c>
      <c r="C18" s="25">
        <f>SUM(C17:C17)</f>
        <v>-15000</v>
      </c>
      <c r="D18" s="25">
        <f>SUM(D17:D17)</f>
        <v>112000</v>
      </c>
      <c r="E18" s="25">
        <f>SUM(E17:E17)</f>
        <v>89587.3</v>
      </c>
      <c r="F18" s="18">
        <f>E18/D18</f>
        <v>0.7998866071428572</v>
      </c>
    </row>
    <row r="19" spans="1:6" ht="22.5" x14ac:dyDescent="0.25">
      <c r="A19" s="10" t="s">
        <v>15</v>
      </c>
      <c r="B19" s="27"/>
      <c r="C19" s="27"/>
      <c r="D19" s="27"/>
      <c r="E19" s="27"/>
      <c r="F19" s="19"/>
    </row>
    <row r="20" spans="1:6" x14ac:dyDescent="0.25">
      <c r="A20" s="3" t="s">
        <v>35</v>
      </c>
      <c r="B20" s="24">
        <v>13121563.880000001</v>
      </c>
      <c r="C20" s="24">
        <f>D20-B20</f>
        <v>1972993.3399999999</v>
      </c>
      <c r="D20" s="24">
        <v>15094557.220000001</v>
      </c>
      <c r="E20" s="24">
        <v>8833197.3599999994</v>
      </c>
      <c r="F20" s="16">
        <f t="shared" ref="F20" si="7">E20/D20</f>
        <v>0.58519088909055117</v>
      </c>
    </row>
    <row r="21" spans="1:6" ht="15.75" thickBot="1" x14ac:dyDescent="0.3">
      <c r="A21" s="11" t="s">
        <v>11</v>
      </c>
      <c r="B21" s="25">
        <f>SUM(B20:B20)</f>
        <v>13121563.880000001</v>
      </c>
      <c r="C21" s="25">
        <f>SUM(C20:C20)</f>
        <v>1972993.3399999999</v>
      </c>
      <c r="D21" s="25">
        <f>SUM(D20:D20)</f>
        <v>15094557.220000001</v>
      </c>
      <c r="E21" s="25">
        <f>SUM(E20:E20)</f>
        <v>8833197.3599999994</v>
      </c>
      <c r="F21" s="18">
        <f>E21/D21</f>
        <v>0.58519088909055117</v>
      </c>
    </row>
    <row r="22" spans="1:6" x14ac:dyDescent="0.25">
      <c r="A22" s="10" t="s">
        <v>16</v>
      </c>
      <c r="B22" s="27"/>
      <c r="C22" s="27"/>
      <c r="D22" s="27"/>
      <c r="E22" s="27"/>
      <c r="F22" s="19"/>
    </row>
    <row r="23" spans="1:6" x14ac:dyDescent="0.25">
      <c r="A23" s="3" t="s">
        <v>32</v>
      </c>
      <c r="B23" s="24">
        <v>140628618.02000001</v>
      </c>
      <c r="C23" s="31">
        <f>D23-B23</f>
        <v>-34770.540000021458</v>
      </c>
      <c r="D23" s="33">
        <v>140593847.47999999</v>
      </c>
      <c r="E23" s="33">
        <v>138329745.68000001</v>
      </c>
      <c r="F23" s="16">
        <f t="shared" ref="F23:F24" si="8">E23/D23</f>
        <v>0.98389615306372447</v>
      </c>
    </row>
    <row r="24" spans="1:6" s="2" customFormat="1" x14ac:dyDescent="0.25">
      <c r="A24" s="3" t="s">
        <v>31</v>
      </c>
      <c r="B24" s="31">
        <v>30359983.170000002</v>
      </c>
      <c r="C24" s="35">
        <f>D24-B24</f>
        <v>239060.89999999851</v>
      </c>
      <c r="D24" s="33">
        <v>30599044.07</v>
      </c>
      <c r="E24" s="33">
        <v>22306851.059999999</v>
      </c>
      <c r="F24" s="16">
        <f t="shared" si="8"/>
        <v>0.72900483456181375</v>
      </c>
    </row>
    <row r="25" spans="1:6" ht="15.75" thickBot="1" x14ac:dyDescent="0.3">
      <c r="A25" s="11" t="s">
        <v>12</v>
      </c>
      <c r="B25" s="25">
        <f>SUM(B23:B24)</f>
        <v>170988601.19</v>
      </c>
      <c r="C25" s="25">
        <f t="shared" ref="C25:E25" si="9">SUM(C23:C24)</f>
        <v>204290.35999997705</v>
      </c>
      <c r="D25" s="25">
        <f t="shared" si="9"/>
        <v>171192891.54999998</v>
      </c>
      <c r="E25" s="25">
        <f t="shared" si="9"/>
        <v>160636596.74000001</v>
      </c>
      <c r="F25" s="18">
        <f>E25/D25</f>
        <v>0.93833683913845911</v>
      </c>
    </row>
    <row r="26" spans="1:6" x14ac:dyDescent="0.25">
      <c r="A26" s="10" t="s">
        <v>17</v>
      </c>
      <c r="B26" s="27"/>
      <c r="C26" s="27"/>
      <c r="D26" s="27"/>
      <c r="E26" s="27"/>
      <c r="F26" s="19"/>
    </row>
    <row r="27" spans="1:6" s="9" customFormat="1" x14ac:dyDescent="0.25">
      <c r="A27" s="3" t="s">
        <v>31</v>
      </c>
      <c r="B27" s="24">
        <v>2224506.0499999998</v>
      </c>
      <c r="C27" s="24">
        <f>D27-B27</f>
        <v>28553.860000000335</v>
      </c>
      <c r="D27" s="24">
        <v>2253059.91</v>
      </c>
      <c r="E27" s="24">
        <v>1690135.31</v>
      </c>
      <c r="F27" s="16">
        <f t="shared" ref="F27:F28" si="10">E27/D27</f>
        <v>0.75015107343506016</v>
      </c>
    </row>
    <row r="28" spans="1:6" x14ac:dyDescent="0.25">
      <c r="A28" s="3" t="s">
        <v>35</v>
      </c>
      <c r="B28" s="31">
        <v>100000</v>
      </c>
      <c r="C28" s="24">
        <v>0</v>
      </c>
      <c r="D28" s="24">
        <v>100000</v>
      </c>
      <c r="E28" s="24">
        <v>11371.11</v>
      </c>
      <c r="F28" s="16">
        <f t="shared" si="10"/>
        <v>0.11371110000000001</v>
      </c>
    </row>
    <row r="29" spans="1:6" ht="15.75" thickBot="1" x14ac:dyDescent="0.3">
      <c r="A29" s="11" t="s">
        <v>18</v>
      </c>
      <c r="B29" s="25">
        <f>SUM(B27:B28)</f>
        <v>2324506.0499999998</v>
      </c>
      <c r="C29" s="25">
        <f t="shared" ref="C29:E29" si="11">SUM(C27:C28)</f>
        <v>28553.860000000335</v>
      </c>
      <c r="D29" s="25">
        <f t="shared" si="11"/>
        <v>2353059.91</v>
      </c>
      <c r="E29" s="25">
        <f t="shared" si="11"/>
        <v>1701506.4200000002</v>
      </c>
      <c r="F29" s="18">
        <f>E29/D29</f>
        <v>0.72310373941987738</v>
      </c>
    </row>
    <row r="30" spans="1:6" x14ac:dyDescent="0.25">
      <c r="A30" s="10" t="s">
        <v>19</v>
      </c>
      <c r="B30" s="27"/>
      <c r="C30" s="27"/>
      <c r="D30" s="27"/>
      <c r="E30" s="27"/>
      <c r="F30" s="19"/>
    </row>
    <row r="31" spans="1:6" s="2" customFormat="1" x14ac:dyDescent="0.25">
      <c r="A31" s="3" t="s">
        <v>31</v>
      </c>
      <c r="B31" s="24">
        <v>458814.57</v>
      </c>
      <c r="C31" s="24">
        <f>D31-B31</f>
        <v>-50000</v>
      </c>
      <c r="D31" s="24">
        <v>408814.57</v>
      </c>
      <c r="E31" s="24">
        <v>333909.01</v>
      </c>
      <c r="F31" s="16">
        <f t="shared" ref="F31" si="12">E31/D31</f>
        <v>0.81677375148346598</v>
      </c>
    </row>
    <row r="32" spans="1:6" ht="15.75" thickBot="1" x14ac:dyDescent="0.3">
      <c r="A32" s="11" t="s">
        <v>20</v>
      </c>
      <c r="B32" s="25">
        <f>SUM(B31:B31)</f>
        <v>458814.57</v>
      </c>
      <c r="C32" s="28">
        <f>D32-B32</f>
        <v>-50000</v>
      </c>
      <c r="D32" s="25">
        <f>SUM(D31:D31)</f>
        <v>408814.57</v>
      </c>
      <c r="E32" s="25">
        <f>SUM(E31:E31)</f>
        <v>333909.01</v>
      </c>
      <c r="F32" s="18">
        <f>E32/D32</f>
        <v>0.81677375148346598</v>
      </c>
    </row>
    <row r="33" spans="1:6" x14ac:dyDescent="0.25">
      <c r="A33" s="10" t="s">
        <v>21</v>
      </c>
      <c r="B33" s="27"/>
      <c r="C33" s="36"/>
      <c r="D33" s="27"/>
      <c r="E33" s="27"/>
      <c r="F33" s="19"/>
    </row>
    <row r="34" spans="1:6" x14ac:dyDescent="0.25">
      <c r="A34" s="3" t="s">
        <v>34</v>
      </c>
      <c r="B34" s="24">
        <v>14985340.470000001</v>
      </c>
      <c r="C34" s="24">
        <f>D34-B34</f>
        <v>3040534.8699999992</v>
      </c>
      <c r="D34" s="24">
        <v>18025875.34</v>
      </c>
      <c r="E34" s="24">
        <v>13903896.779999999</v>
      </c>
      <c r="F34" s="16">
        <f t="shared" ref="F34:F35" si="13">E34/D34</f>
        <v>0.77132990868669793</v>
      </c>
    </row>
    <row r="35" spans="1:6" x14ac:dyDescent="0.25">
      <c r="A35" s="3" t="s">
        <v>36</v>
      </c>
      <c r="B35" s="29">
        <v>260000</v>
      </c>
      <c r="C35" s="29">
        <f>D35-B35</f>
        <v>0</v>
      </c>
      <c r="D35" s="31">
        <v>260000</v>
      </c>
      <c r="E35" s="31">
        <v>207578.23999999999</v>
      </c>
      <c r="F35" s="16">
        <f t="shared" si="13"/>
        <v>0.7983778461538461</v>
      </c>
    </row>
    <row r="36" spans="1:6" ht="15.75" thickBot="1" x14ac:dyDescent="0.3">
      <c r="A36" s="11" t="s">
        <v>22</v>
      </c>
      <c r="B36" s="25">
        <f>SUM(B34:B35)</f>
        <v>15245340.470000001</v>
      </c>
      <c r="C36" s="25">
        <f t="shared" ref="C36:E36" si="14">SUM(C34:C35)</f>
        <v>3040534.8699999992</v>
      </c>
      <c r="D36" s="25">
        <f t="shared" si="14"/>
        <v>18285875.34</v>
      </c>
      <c r="E36" s="25">
        <f t="shared" si="14"/>
        <v>14111475.02</v>
      </c>
      <c r="F36" s="18">
        <f>E36/D36</f>
        <v>0.77171449316027108</v>
      </c>
    </row>
    <row r="37" spans="1:6" x14ac:dyDescent="0.25">
      <c r="A37" s="10" t="s">
        <v>23</v>
      </c>
      <c r="B37" s="27"/>
      <c r="C37" s="27"/>
      <c r="D37" s="27"/>
      <c r="E37" s="27"/>
      <c r="F37" s="19"/>
    </row>
    <row r="38" spans="1:6" s="2" customFormat="1" x14ac:dyDescent="0.25">
      <c r="A38" s="3" t="s">
        <v>31</v>
      </c>
      <c r="B38" s="24">
        <v>421250</v>
      </c>
      <c r="C38" s="24">
        <f>D38-B38</f>
        <v>22732</v>
      </c>
      <c r="D38" s="24">
        <v>443982</v>
      </c>
      <c r="E38" s="31">
        <v>369657.33</v>
      </c>
      <c r="F38" s="16">
        <f t="shared" ref="F38" si="15">E38/D38</f>
        <v>0.83259530791788861</v>
      </c>
    </row>
    <row r="39" spans="1:6" ht="15.75" thickBot="1" x14ac:dyDescent="0.3">
      <c r="A39" s="11" t="s">
        <v>9</v>
      </c>
      <c r="B39" s="25">
        <f>SUM(B38:B38)</f>
        <v>421250</v>
      </c>
      <c r="C39" s="25">
        <f>SUM(C38:C38)</f>
        <v>22732</v>
      </c>
      <c r="D39" s="25">
        <f>SUM(D38:D38)</f>
        <v>443982</v>
      </c>
      <c r="E39" s="25">
        <f>SUM(E38:E38)</f>
        <v>369657.33</v>
      </c>
      <c r="F39" s="18">
        <f>E39/D39</f>
        <v>0.83259530791788861</v>
      </c>
    </row>
    <row r="40" spans="1:6" ht="22.5" x14ac:dyDescent="0.25">
      <c r="A40" s="10" t="s">
        <v>27</v>
      </c>
      <c r="B40" s="27"/>
      <c r="C40" s="27"/>
      <c r="D40" s="27"/>
      <c r="E40" s="27"/>
      <c r="F40" s="19"/>
    </row>
    <row r="41" spans="1:6" x14ac:dyDescent="0.25">
      <c r="A41" s="3" t="s">
        <v>35</v>
      </c>
      <c r="B41" s="24">
        <v>1001510</v>
      </c>
      <c r="C41" s="24">
        <f>D41-B41</f>
        <v>0</v>
      </c>
      <c r="D41" s="24">
        <v>1001510</v>
      </c>
      <c r="E41" s="24">
        <v>767048.97</v>
      </c>
      <c r="F41" s="16">
        <f t="shared" ref="F41" si="16">E41/D41</f>
        <v>0.7658924723667262</v>
      </c>
    </row>
    <row r="42" spans="1:6" ht="15.75" thickBot="1" x14ac:dyDescent="0.3">
      <c r="A42" s="11" t="s">
        <v>24</v>
      </c>
      <c r="B42" s="25">
        <f>SUM(B41:B41)</f>
        <v>1001510</v>
      </c>
      <c r="C42" s="25">
        <f>SUM(C41:C41)</f>
        <v>0</v>
      </c>
      <c r="D42" s="25">
        <f>SUM(D41:D41)</f>
        <v>1001510</v>
      </c>
      <c r="E42" s="25">
        <f>SUM(E41:E41)</f>
        <v>767048.97</v>
      </c>
      <c r="F42" s="18">
        <f>E42/D42</f>
        <v>0.7658924723667262</v>
      </c>
    </row>
    <row r="43" spans="1:6" x14ac:dyDescent="0.25">
      <c r="A43" s="10" t="s">
        <v>25</v>
      </c>
      <c r="B43" s="27"/>
      <c r="C43" s="27"/>
      <c r="D43" s="27"/>
      <c r="E43" s="27"/>
      <c r="F43" s="19"/>
    </row>
    <row r="44" spans="1:6" x14ac:dyDescent="0.25">
      <c r="A44" s="3" t="s">
        <v>32</v>
      </c>
      <c r="B44" s="24">
        <v>8286851.0300000003</v>
      </c>
      <c r="C44" s="24">
        <f>D44-B44</f>
        <v>0</v>
      </c>
      <c r="D44" s="24">
        <v>8286851.0300000003</v>
      </c>
      <c r="E44" s="24">
        <v>7792991.9000000004</v>
      </c>
      <c r="F44" s="16">
        <f t="shared" ref="F44:F48" si="17">E44/D44</f>
        <v>0.9404044880000697</v>
      </c>
    </row>
    <row r="45" spans="1:6" x14ac:dyDescent="0.25">
      <c r="A45" s="3" t="s">
        <v>31</v>
      </c>
      <c r="B45" s="24">
        <v>8131187.0700000003</v>
      </c>
      <c r="C45" s="24">
        <f>D45-B45</f>
        <v>29038.459999999963</v>
      </c>
      <c r="D45" s="24">
        <v>8160225.5300000003</v>
      </c>
      <c r="E45" s="24">
        <v>4783583.54</v>
      </c>
      <c r="F45" s="16">
        <f t="shared" si="17"/>
        <v>0.58620727116104598</v>
      </c>
    </row>
    <row r="46" spans="1:6" x14ac:dyDescent="0.25">
      <c r="A46" s="3" t="s">
        <v>35</v>
      </c>
      <c r="B46" s="24">
        <v>78007443.909999996</v>
      </c>
      <c r="C46" s="24">
        <f>D46-B46</f>
        <v>10351201.189999998</v>
      </c>
      <c r="D46" s="24">
        <v>88358645.099999994</v>
      </c>
      <c r="E46" s="24">
        <v>72435088.900000006</v>
      </c>
      <c r="F46" s="16">
        <f t="shared" si="17"/>
        <v>0.81978496634960296</v>
      </c>
    </row>
    <row r="47" spans="1:6" x14ac:dyDescent="0.25">
      <c r="A47" s="3" t="s">
        <v>36</v>
      </c>
      <c r="B47" s="29">
        <v>0</v>
      </c>
      <c r="C47" s="29">
        <f>D47-B47</f>
        <v>0</v>
      </c>
      <c r="D47" s="29">
        <v>0</v>
      </c>
      <c r="E47" s="29">
        <v>0</v>
      </c>
      <c r="F47" s="16"/>
    </row>
    <row r="48" spans="1:6" hidden="1" x14ac:dyDescent="0.25">
      <c r="A48" s="4" t="s">
        <v>6</v>
      </c>
      <c r="B48" s="24"/>
      <c r="C48" s="24"/>
      <c r="D48" s="24"/>
      <c r="E48" s="24"/>
      <c r="F48" s="16" t="e">
        <f t="shared" si="17"/>
        <v>#DIV/0!</v>
      </c>
    </row>
    <row r="49" spans="1:6" ht="15.75" thickBot="1" x14ac:dyDescent="0.3">
      <c r="A49" s="11" t="s">
        <v>26</v>
      </c>
      <c r="B49" s="25">
        <f>SUM(B44:B48)</f>
        <v>94425482.00999999</v>
      </c>
      <c r="C49" s="25">
        <f t="shared" ref="C49:E49" si="18">SUM(C44:C48)</f>
        <v>10380239.649999999</v>
      </c>
      <c r="D49" s="25">
        <f t="shared" si="18"/>
        <v>104805721.66</v>
      </c>
      <c r="E49" s="25">
        <f t="shared" si="18"/>
        <v>85011664.340000004</v>
      </c>
      <c r="F49" s="18">
        <f>E49/D49</f>
        <v>0.81113571848478039</v>
      </c>
    </row>
    <row r="50" spans="1:6" s="14" customFormat="1" ht="24.75" customHeight="1" thickBot="1" x14ac:dyDescent="0.3">
      <c r="A50" s="13" t="s">
        <v>7</v>
      </c>
      <c r="B50" s="23">
        <f>B8+B15+B18+B21+B25+B29+B32+B36+B39+B42+B49</f>
        <v>406250619.81999999</v>
      </c>
      <c r="C50" s="23">
        <f>C8+C15+C18+C21+C25+C29+C32+C36+C39+C42+C49</f>
        <v>15080506.129999984</v>
      </c>
      <c r="D50" s="23">
        <f t="shared" ref="D50:E50" si="19">D8+D15+D18+D21+D25+D29+D32+D36+D39+D42+D49</f>
        <v>421331125.94999993</v>
      </c>
      <c r="E50" s="23">
        <f t="shared" si="19"/>
        <v>373705316.36000001</v>
      </c>
      <c r="F50" s="20">
        <f>E50/D50</f>
        <v>0.88696346731418141</v>
      </c>
    </row>
    <row r="52" spans="1:6" x14ac:dyDescent="0.25">
      <c r="E52" s="22"/>
    </row>
    <row r="53" spans="1:6" x14ac:dyDescent="0.25">
      <c r="E53" s="22"/>
    </row>
    <row r="54" spans="1:6" x14ac:dyDescent="0.25">
      <c r="B54" s="30"/>
      <c r="D54" s="30"/>
      <c r="E54" s="22"/>
    </row>
  </sheetData>
  <mergeCells count="1">
    <mergeCell ref="A1:F1"/>
  </mergeCells>
  <pageMargins left="1.299212598425197" right="1.299212598425197" top="0.74803149606299213" bottom="0.74803149606299213" header="0.31496062992125984" footer="0.31496062992125984"/>
  <pageSetup paperSize="9" scale="78" orientation="landscape" r:id="rId1"/>
  <ignoredErrors>
    <ignoredError sqref="C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2017-08-21T07:37:01Z</dcterms:created>
  <dcterms:modified xsi:type="dcterms:W3CDTF">2024-07-03T13:37:26Z</dcterms:modified>
</cp:coreProperties>
</file>