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 defaultThemeVersion="124226"/>
  <xr:revisionPtr revIDLastSave="0" documentId="13_ncr:1_{41832CB3-9CA6-4A32-970E-8AA22C2821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grafico" sheetId="2" r:id="rId2"/>
    <sheet name="Hoja2" sheetId="3" r:id="rId3"/>
    <sheet name="Hoja1" sheetId="4" r:id="rId4"/>
  </sheets>
  <definedNames>
    <definedName name="_xlnm.Print_Area" localSheetId="0">Sheet1!$A$1:$H$15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  <c r="C12" i="1"/>
  <c r="C9" i="1"/>
  <c r="C8" i="1"/>
  <c r="C4" i="1"/>
  <c r="C5" i="1"/>
  <c r="C6" i="1"/>
  <c r="C3" i="1"/>
  <c r="B10" i="2"/>
  <c r="C14" i="1"/>
  <c r="D14" i="1"/>
  <c r="E14" i="1"/>
  <c r="F14" i="1"/>
  <c r="G14" i="1"/>
  <c r="B14" i="1"/>
  <c r="D10" i="1"/>
  <c r="E10" i="1"/>
  <c r="F10" i="1"/>
  <c r="G10" i="1"/>
  <c r="B10" i="1"/>
  <c r="D7" i="1"/>
  <c r="E7" i="1"/>
  <c r="F7" i="1"/>
  <c r="G7" i="1"/>
  <c r="G15" i="1" s="1"/>
  <c r="B7" i="1"/>
  <c r="C10" i="1" l="1"/>
  <c r="C7" i="1"/>
  <c r="F15" i="1"/>
  <c r="D15" i="1"/>
  <c r="E15" i="1"/>
  <c r="B15" i="1"/>
  <c r="H7" i="1"/>
  <c r="C15" i="1"/>
  <c r="C11" i="1"/>
  <c r="B11" i="1"/>
  <c r="G11" i="1"/>
  <c r="F11" i="1"/>
  <c r="E11" i="1"/>
  <c r="D11" i="1"/>
  <c r="H3" i="1"/>
  <c r="H4" i="1" l="1"/>
  <c r="C1" i="2" l="1"/>
  <c r="C2" i="2" l="1"/>
  <c r="C6" i="2"/>
  <c r="C5" i="2"/>
  <c r="C3" i="2"/>
  <c r="C7" i="2"/>
  <c r="C4" i="2"/>
  <c r="C8" i="2"/>
  <c r="H9" i="1"/>
  <c r="H8" i="1"/>
  <c r="C10" i="2" l="1"/>
  <c r="B9" i="3"/>
  <c r="C1" i="3" s="1"/>
  <c r="C4" i="3" l="1"/>
  <c r="C8" i="3"/>
  <c r="C3" i="3"/>
  <c r="C7" i="3"/>
  <c r="C2" i="3"/>
  <c r="D1" i="3" s="1"/>
  <c r="C6" i="3"/>
  <c r="C5" i="3"/>
  <c r="H5" i="1"/>
  <c r="H6" i="1"/>
  <c r="H12" i="1"/>
  <c r="H13" i="1"/>
  <c r="C9" i="3" l="1"/>
  <c r="H14" i="1"/>
  <c r="H10" i="1"/>
  <c r="H11" i="1" l="1"/>
  <c r="H15" i="1"/>
</calcChain>
</file>

<file path=xl/sharedStrings.xml><?xml version="1.0" encoding="utf-8"?>
<sst xmlns="http://schemas.openxmlformats.org/spreadsheetml/2006/main" count="39" uniqueCount="31">
  <si>
    <t/>
  </si>
  <si>
    <t>Pagos Netos</t>
  </si>
  <si>
    <t xml:space="preserve"> Capítulos</t>
  </si>
  <si>
    <t>Créditos Definitivos</t>
  </si>
  <si>
    <t>Obligaciones Rec. Netas</t>
  </si>
  <si>
    <t>Pendiente de pago</t>
  </si>
  <si>
    <t>Grado de Ejecución %</t>
  </si>
  <si>
    <t>TOTAL</t>
  </si>
  <si>
    <t>OPERACIONES CORRIENTES</t>
  </si>
  <si>
    <t>OPERACIONES DE CAPITAL</t>
  </si>
  <si>
    <t>OPERACIONES NO FINANCIERAS</t>
  </si>
  <si>
    <t>OPERACIONES FINANCIERAS</t>
  </si>
  <si>
    <t>I. Gastos de personal</t>
  </si>
  <si>
    <t>II. Gastos corrientes en bienes y servicios</t>
  </si>
  <si>
    <t>III. Gastos financieros</t>
  </si>
  <si>
    <t>IV. Transferencias corrientes</t>
  </si>
  <si>
    <t>VI. Inversiones reales</t>
  </si>
  <si>
    <t>VII.Transferencias de capital</t>
  </si>
  <si>
    <t>VIII. Activos financieros</t>
  </si>
  <si>
    <t>IX. Pasivos financieros</t>
  </si>
  <si>
    <t>1. Gastos de personal</t>
  </si>
  <si>
    <t>2. Gastos corrientes en bienes y servicios</t>
  </si>
  <si>
    <t>3. Gastos financieros</t>
  </si>
  <si>
    <t>4. Transferencias corrientes</t>
  </si>
  <si>
    <t>6. Inversiones reales</t>
  </si>
  <si>
    <t>7.Transferencias de capital</t>
  </si>
  <si>
    <t>8. Activos financieros</t>
  </si>
  <si>
    <t>9. Pasivos financieros</t>
  </si>
  <si>
    <t>Cuadro 10. Liquidación del Presupuesto de gastos por capítulos. Año 2023</t>
  </si>
  <si>
    <t xml:space="preserve">Modificaciones </t>
  </si>
  <si>
    <t>Créditos Iniciales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</si>
</sst>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9F9F9"/>
      </patternFill>
    </fill>
    <fill>
      <patternFill patternType="solid">
        <f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vertical="center"/>
    </xf>
    <xf numFmtId="0" fontId="2" fillId="7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2" fillId="4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5" borderId="1" xfId="0" applyFont="1" applyFill="1" applyBorder="1" applyAlignment="1">
      <alignment horizontal="left" vertical="center" wrapText="1"/>
    </xf>
    <xf numFmtId="39" fontId="0" fillId="0" borderId="0" xfId="0" applyNumberFormat="1"/>
    <xf numFmtId="0" fontId="1" fillId="2" borderId="0" xfId="0" applyFont="1" applyFill="1" applyAlignment="1">
      <alignment horizontal="left" vertical="center" wrapText="1"/>
    </xf>
    <xf numFmtId="39" fontId="1" fillId="3" borderId="0" xfId="0" applyNumberFormat="1" applyFont="1" applyFill="1" applyAlignment="1">
      <alignment horizontal="right" vertical="center" wrapText="1"/>
    </xf>
    <xf numFmtId="10" fontId="0" fillId="0" borderId="0" xfId="0" applyNumberFormat="1"/>
    <xf numFmtId="39" fontId="4" fillId="3" borderId="1" xfId="0" applyNumberFormat="1" applyFont="1" applyFill="1" applyBorder="1" applyAlignment="1">
      <alignment horizontal="right" vertical="center" wrapText="1"/>
    </xf>
    <xf numFmtId="39" fontId="4" fillId="3" borderId="0" xfId="0" applyNumberFormat="1" applyFont="1" applyFill="1" applyAlignment="1">
      <alignment horizontal="right" vertical="center" wrapText="1"/>
    </xf>
    <xf numFmtId="39" fontId="4" fillId="3" borderId="1" xfId="0" applyNumberFormat="1" applyFont="1" applyFill="1" applyBorder="1" applyAlignment="1">
      <alignment vertical="center" wrapText="1"/>
    </xf>
    <xf numFmtId="10" fontId="4" fillId="3" borderId="1" xfId="1" applyNumberFormat="1" applyFont="1" applyFill="1" applyBorder="1" applyAlignment="1">
      <alignment horizontal="right" vertical="center" wrapText="1"/>
    </xf>
    <xf numFmtId="39" fontId="5" fillId="4" borderId="1" xfId="0" applyNumberFormat="1" applyFont="1" applyFill="1" applyBorder="1" applyAlignment="1">
      <alignment vertical="center" wrapText="1"/>
    </xf>
    <xf numFmtId="10" fontId="5" fillId="4" borderId="1" xfId="1" applyNumberFormat="1" applyFont="1" applyFill="1" applyBorder="1" applyAlignment="1">
      <alignment horizontal="right" vertical="center" wrapText="1"/>
    </xf>
    <xf numFmtId="10" fontId="5" fillId="4" borderId="1" xfId="0" applyNumberFormat="1" applyFont="1" applyFill="1" applyBorder="1" applyAlignment="1">
      <alignment horizontal="right" vertical="center" wrapText="1"/>
    </xf>
    <xf numFmtId="39" fontId="5" fillId="5" borderId="1" xfId="0" applyNumberFormat="1" applyFont="1" applyFill="1" applyBorder="1" applyAlignment="1">
      <alignment vertical="center" wrapText="1"/>
    </xf>
    <xf numFmtId="10" fontId="5" fillId="5" borderId="1" xfId="0" applyNumberFormat="1" applyFont="1" applyFill="1" applyBorder="1" applyAlignment="1">
      <alignment horizontal="right" vertical="center" wrapText="1"/>
    </xf>
    <xf numFmtId="10" fontId="5" fillId="5" borderId="1" xfId="1" applyNumberFormat="1" applyFont="1" applyFill="1" applyBorder="1" applyAlignment="1">
      <alignment horizontal="right" vertical="center" wrapText="1"/>
    </xf>
    <xf numFmtId="39" fontId="5" fillId="7" borderId="1" xfId="0" applyNumberFormat="1" applyFont="1" applyFill="1" applyBorder="1" applyAlignment="1">
      <alignment horizontal="center" vertical="center" wrapText="1"/>
    </xf>
    <xf numFmtId="10" fontId="5" fillId="7" borderId="1" xfId="1" applyNumberFormat="1" applyFont="1" applyFill="1" applyBorder="1" applyAlignment="1">
      <alignment horizontal="right" vertical="center" wrapText="1"/>
    </xf>
    <xf numFmtId="4" fontId="0" fillId="0" borderId="0" xfId="0" applyNumberFormat="1"/>
    <xf numFmtId="10" fontId="2" fillId="0" borderId="0" xfId="0" applyNumberFormat="1" applyFont="1" applyAlignment="1">
      <alignment vertical="center"/>
    </xf>
    <xf numFmtId="0" fontId="0" fillId="0" borderId="0" xfId="0" applyAlignment="1">
      <alignment horizontal="center" vertical="top" wrapText="1"/>
    </xf>
    <xf numFmtId="0" fontId="3" fillId="0" borderId="2" xfId="0" applyFont="1" applyBorder="1" applyAlignment="1">
      <alignment horizontal="center" vertical="center"/>
    </xf>
    <xf numFmtId="10" fontId="0" fillId="0" borderId="0" xfId="0" applyNumberFormat="1" applyFill="1"/>
    <xf numFmtId="39" fontId="0" fillId="0" borderId="0" xfId="0" applyNumberFormat="1" applyFill="1"/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7515-4515-ADDE-E4050A788165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7515-4515-ADDE-E4050A788165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7515-4515-ADDE-E4050A788165}"/>
              </c:ext>
            </c:extLst>
          </c:dPt>
          <c:dPt>
            <c:idx val="3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7515-4515-ADDE-E4050A788165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7515-4515-ADDE-E4050A788165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tint val="50000"/>
                      <a:satMod val="300000"/>
                    </a:schemeClr>
                  </a:gs>
                  <a:gs pos="35000">
                    <a:schemeClr val="accent6">
                      <a:tint val="37000"/>
                      <a:satMod val="300000"/>
                    </a:schemeClr>
                  </a:gs>
                  <a:gs pos="100000">
                    <a:schemeClr val="accent6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7515-4515-ADDE-E4050A788165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tint val="50000"/>
                      <a:satMod val="300000"/>
                    </a:schemeClr>
                  </a:gs>
                  <a:gs pos="35000">
                    <a:schemeClr val="accent1">
                      <a:lumMod val="60000"/>
                      <a:tint val="37000"/>
                      <a:satMod val="300000"/>
                    </a:schemeClr>
                  </a:gs>
                  <a:gs pos="100000">
                    <a:schemeClr val="accent1">
                      <a:lumMod val="60000"/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7515-4515-ADDE-E4050A788165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tint val="50000"/>
                      <a:satMod val="300000"/>
                    </a:schemeClr>
                  </a:gs>
                  <a:gs pos="35000">
                    <a:schemeClr val="accent2">
                      <a:lumMod val="60000"/>
                      <a:tint val="37000"/>
                      <a:satMod val="300000"/>
                    </a:schemeClr>
                  </a:gs>
                  <a:gs pos="100000">
                    <a:schemeClr val="accent2">
                      <a:lumMod val="60000"/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7515-4515-ADDE-E4050A788165}"/>
              </c:ext>
            </c:extLst>
          </c:dPt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grafico!$A$1:$A$8</c:f>
              <c:strCache>
                <c:ptCount val="8"/>
                <c:pt idx="0">
                  <c:v>1. Gastos de personal</c:v>
                </c:pt>
                <c:pt idx="1">
                  <c:v>2. Gastos corrientes en bienes y servicios</c:v>
                </c:pt>
                <c:pt idx="2">
                  <c:v>3. Gastos financieros</c:v>
                </c:pt>
                <c:pt idx="3">
                  <c:v>4. Transferencias corrientes</c:v>
                </c:pt>
                <c:pt idx="4">
                  <c:v>6. Inversiones reales</c:v>
                </c:pt>
                <c:pt idx="5">
                  <c:v>7.Transferencias de capital</c:v>
                </c:pt>
                <c:pt idx="6">
                  <c:v>8. Activos financieros</c:v>
                </c:pt>
                <c:pt idx="7">
                  <c:v>9. Pasivos financieros</c:v>
                </c:pt>
              </c:strCache>
            </c:strRef>
          </c:cat>
          <c:val>
            <c:numRef>
              <c:f>grafico!$B$1:$B$8</c:f>
              <c:numCache>
                <c:formatCode>#,##0.00_);\(#,##0.00\)</c:formatCode>
                <c:ptCount val="8"/>
                <c:pt idx="0">
                  <c:v>232200258.31999999</c:v>
                </c:pt>
                <c:pt idx="1">
                  <c:v>39609310.670000002</c:v>
                </c:pt>
                <c:pt idx="2">
                  <c:v>184466.4</c:v>
                </c:pt>
                <c:pt idx="3">
                  <c:v>14065736.48</c:v>
                </c:pt>
                <c:pt idx="4">
                  <c:v>82051900.969999999</c:v>
                </c:pt>
                <c:pt idx="5">
                  <c:v>207578.23999999999</c:v>
                </c:pt>
                <c:pt idx="6">
                  <c:v>18900</c:v>
                </c:pt>
                <c:pt idx="7">
                  <c:v>5367165.28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7515-4515-ADDE-E4050A788165}"/>
            </c:ext>
          </c:extLst>
        </c:ser>
        <c:dLbls>
          <c:dLblPos val="bestFit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0F5D-4F96-A984-31C7EB466CA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0F5D-4F96-A984-31C7EB466CA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0F5D-4F96-A984-31C7EB466CA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0F5D-4F96-A984-31C7EB466CA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0F5D-4F96-A984-31C7EB466CA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0F5D-4F96-A984-31C7EB466CA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0F5D-4F96-A984-31C7EB466CA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0F5D-4F96-A984-31C7EB466CA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Hoja2!$A$1:$A$8</c:f>
              <c:strCache>
                <c:ptCount val="8"/>
                <c:pt idx="0">
                  <c:v>I. Gastos de personal</c:v>
                </c:pt>
                <c:pt idx="1">
                  <c:v>II. Gastos corrientes en bienes y servicios</c:v>
                </c:pt>
                <c:pt idx="2">
                  <c:v>III. Gastos financieros</c:v>
                </c:pt>
                <c:pt idx="3">
                  <c:v>IV. Transferencias corrientes</c:v>
                </c:pt>
                <c:pt idx="4">
                  <c:v>VI. Inversiones reales</c:v>
                </c:pt>
                <c:pt idx="5">
                  <c:v>VII.Transferencias de capital</c:v>
                </c:pt>
                <c:pt idx="6">
                  <c:v>VIII. Activos financieros</c:v>
                </c:pt>
                <c:pt idx="7">
                  <c:v>IX. Pasivos financieros</c:v>
                </c:pt>
              </c:strCache>
            </c:strRef>
          </c:cat>
          <c:val>
            <c:numRef>
              <c:f>Hoja2!$C$1:$C$8</c:f>
              <c:numCache>
                <c:formatCode>#,##0.00</c:formatCode>
                <c:ptCount val="8"/>
                <c:pt idx="0">
                  <c:v>62.134587910522384</c:v>
                </c:pt>
                <c:pt idx="1">
                  <c:v>10.599076046283304</c:v>
                </c:pt>
                <c:pt idx="2">
                  <c:v>4.9361459932322382E-2</c:v>
                </c:pt>
                <c:pt idx="3">
                  <c:v>3.7638577414430232</c:v>
                </c:pt>
                <c:pt idx="4">
                  <c:v>21.956310862582772</c:v>
                </c:pt>
                <c:pt idx="5">
                  <c:v>5.5545969220313282E-2</c:v>
                </c:pt>
                <c:pt idx="6">
                  <c:v>5.0574608314624941E-3</c:v>
                </c:pt>
                <c:pt idx="7">
                  <c:v>1.4362025491844141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4E3-45E6-802D-B890DFB84B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238124</xdr:colOff>
      <xdr:row>11</xdr:row>
      <xdr:rowOff>76201</xdr:rowOff>
    </xdr:from>
    <xdr:to>
      <xdr:col>5</xdr:col>
      <xdr:colOff>1619249</xdr:colOff>
      <xdr:row>29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3</xdr:row>
      <xdr:rowOff>545782</xdr:rowOff>
    </xdr:from>
    <xdr:to>
      <xdr:col>11</xdr:col>
      <xdr:colOff>9525</xdr:colOff>
      <xdr:row>11</xdr:row>
      <xdr:rowOff>58102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showGridLines="0" tabSelected="1" workbookViewId="0">
      <selection activeCell="I11" sqref="I11"/>
    </sheetView>
  </sheetViews>
  <sheetFormatPr baseColWidth="10" defaultColWidth="9.140625" defaultRowHeight="15" x14ac:dyDescent="0.25"/>
  <cols>
    <col min="1" max="1" width="30" customWidth="1"/>
    <col min="2" max="2" width="14.5703125" style="1" bestFit="1" customWidth="1"/>
    <col min="3" max="3" width="15.140625" customWidth="1"/>
    <col min="4" max="5" width="14.5703125" bestFit="1" customWidth="1"/>
    <col min="6" max="6" width="15" customWidth="1"/>
    <col min="7" max="7" width="13.5703125" bestFit="1" customWidth="1"/>
    <col min="8" max="8" width="12" customWidth="1"/>
  </cols>
  <sheetData>
    <row r="1" spans="1:9" ht="24.95" customHeight="1" x14ac:dyDescent="0.25">
      <c r="A1" s="29" t="s">
        <v>28</v>
      </c>
      <c r="B1" s="29"/>
      <c r="C1" s="29"/>
      <c r="D1" s="29"/>
      <c r="E1" s="29"/>
      <c r="F1" s="29"/>
      <c r="G1" s="29"/>
      <c r="H1" s="29"/>
    </row>
    <row r="2" spans="1:9" s="4" customFormat="1" ht="39" customHeight="1" x14ac:dyDescent="0.25">
      <c r="A2" s="3" t="s">
        <v>2</v>
      </c>
      <c r="B2" s="3" t="s">
        <v>30</v>
      </c>
      <c r="C2" s="3" t="s">
        <v>29</v>
      </c>
      <c r="D2" s="3" t="s">
        <v>3</v>
      </c>
      <c r="E2" s="3" t="s">
        <v>4</v>
      </c>
      <c r="F2" s="3" t="s">
        <v>1</v>
      </c>
      <c r="G2" s="3" t="s">
        <v>5</v>
      </c>
      <c r="H2" s="3" t="s">
        <v>6</v>
      </c>
    </row>
    <row r="3" spans="1:9" s="6" customFormat="1" ht="30" customHeight="1" x14ac:dyDescent="0.25">
      <c r="A3" s="5" t="s">
        <v>20</v>
      </c>
      <c r="B3" s="16">
        <v>236737130.28999999</v>
      </c>
      <c r="C3" s="14">
        <f>D3-B3</f>
        <v>0</v>
      </c>
      <c r="D3" s="14">
        <v>236737130.28999999</v>
      </c>
      <c r="E3" s="14">
        <v>232200258.31999999</v>
      </c>
      <c r="F3" s="14">
        <v>229066393.80000001</v>
      </c>
      <c r="G3" s="14">
        <v>3133864.52</v>
      </c>
      <c r="H3" s="17">
        <f>E3/D3</f>
        <v>0.98083582425603288</v>
      </c>
    </row>
    <row r="4" spans="1:9" s="6" customFormat="1" ht="30" customHeight="1" x14ac:dyDescent="0.25">
      <c r="A4" s="5" t="s">
        <v>21</v>
      </c>
      <c r="B4" s="16">
        <v>55912419.630000003</v>
      </c>
      <c r="C4" s="14">
        <f t="shared" ref="C4:C6" si="0">D4-B4</f>
        <v>-410641.84000000358</v>
      </c>
      <c r="D4" s="14">
        <v>55501777.789999999</v>
      </c>
      <c r="E4" s="14">
        <v>39609310.670000002</v>
      </c>
      <c r="F4" s="14">
        <v>39477965.469999999</v>
      </c>
      <c r="G4" s="14">
        <v>131345.20000000001</v>
      </c>
      <c r="H4" s="17">
        <f>E4/D4</f>
        <v>0.71365841324701829</v>
      </c>
    </row>
    <row r="5" spans="1:9" s="6" customFormat="1" ht="30" customHeight="1" x14ac:dyDescent="0.25">
      <c r="A5" s="5" t="s">
        <v>22</v>
      </c>
      <c r="B5" s="16">
        <v>153178.84</v>
      </c>
      <c r="C5" s="14">
        <f t="shared" si="0"/>
        <v>50000</v>
      </c>
      <c r="D5" s="14">
        <v>203178.84</v>
      </c>
      <c r="E5" s="14">
        <v>184466.4</v>
      </c>
      <c r="F5" s="14">
        <v>184466.4</v>
      </c>
      <c r="G5" s="14">
        <v>0</v>
      </c>
      <c r="H5" s="17">
        <f t="shared" ref="H5:H15" si="1">E5/D5</f>
        <v>0.90790162991382373</v>
      </c>
    </row>
    <row r="6" spans="1:9" s="6" customFormat="1" ht="30" customHeight="1" x14ac:dyDescent="0.25">
      <c r="A6" s="5" t="s">
        <v>23</v>
      </c>
      <c r="B6" s="16">
        <v>15223025.470000001</v>
      </c>
      <c r="C6" s="14">
        <f t="shared" si="0"/>
        <v>3116953.4399999995</v>
      </c>
      <c r="D6" s="14">
        <v>18339978.91</v>
      </c>
      <c r="E6" s="14">
        <v>14065736.48</v>
      </c>
      <c r="F6" s="14">
        <v>14057590.74</v>
      </c>
      <c r="G6" s="14">
        <v>8145.74</v>
      </c>
      <c r="H6" s="17">
        <f t="shared" si="1"/>
        <v>0.7669439833614291</v>
      </c>
    </row>
    <row r="7" spans="1:9" s="8" customFormat="1" ht="30" customHeight="1" x14ac:dyDescent="0.25">
      <c r="A7" s="7" t="s">
        <v>8</v>
      </c>
      <c r="B7" s="18">
        <f>SUM(B3:B6)</f>
        <v>308025754.23000002</v>
      </c>
      <c r="C7" s="18">
        <f t="shared" ref="C7:G7" si="2">SUM(C3:C6)</f>
        <v>2756311.5999999959</v>
      </c>
      <c r="D7" s="18">
        <f t="shared" si="2"/>
        <v>310782065.82999998</v>
      </c>
      <c r="E7" s="18">
        <f t="shared" si="2"/>
        <v>286059771.87</v>
      </c>
      <c r="F7" s="18">
        <f t="shared" si="2"/>
        <v>282786416.40999997</v>
      </c>
      <c r="G7" s="18">
        <f t="shared" si="2"/>
        <v>3273355.4600000004</v>
      </c>
      <c r="H7" s="19">
        <f>E7/D7</f>
        <v>0.92045134942399398</v>
      </c>
    </row>
    <row r="8" spans="1:9" s="6" customFormat="1" ht="30" customHeight="1" x14ac:dyDescent="0.25">
      <c r="A8" s="5" t="s">
        <v>24</v>
      </c>
      <c r="B8" s="16">
        <v>92257517.790000007</v>
      </c>
      <c r="C8" s="14">
        <f>D8-B8</f>
        <v>12324194.529999986</v>
      </c>
      <c r="D8" s="14">
        <v>104581712.31999999</v>
      </c>
      <c r="E8" s="14">
        <v>82051900.969999999</v>
      </c>
      <c r="F8" s="14">
        <v>80077629.379999995</v>
      </c>
      <c r="G8" s="14">
        <v>1974271.59</v>
      </c>
      <c r="H8" s="17">
        <f t="shared" si="1"/>
        <v>0.784572169930981</v>
      </c>
    </row>
    <row r="9" spans="1:9" s="6" customFormat="1" ht="30" customHeight="1" x14ac:dyDescent="0.25">
      <c r="A9" s="5" t="s">
        <v>25</v>
      </c>
      <c r="B9" s="16">
        <v>264000</v>
      </c>
      <c r="C9" s="14">
        <f>D9-B9</f>
        <v>0</v>
      </c>
      <c r="D9" s="14">
        <v>264000</v>
      </c>
      <c r="E9" s="14">
        <v>207578.23999999999</v>
      </c>
      <c r="F9" s="14">
        <v>207578.23999999999</v>
      </c>
      <c r="G9" s="14">
        <v>0</v>
      </c>
      <c r="H9" s="17">
        <f>E9/D9</f>
        <v>0.78628121212121205</v>
      </c>
    </row>
    <row r="10" spans="1:9" s="8" customFormat="1" ht="30" customHeight="1" x14ac:dyDescent="0.25">
      <c r="A10" s="7" t="s">
        <v>9</v>
      </c>
      <c r="B10" s="18">
        <f>SUM(B8:B9)</f>
        <v>92521517.790000007</v>
      </c>
      <c r="C10" s="18">
        <f t="shared" ref="C10:G10" si="3">SUM(C8:C9)</f>
        <v>12324194.529999986</v>
      </c>
      <c r="D10" s="18">
        <f t="shared" si="3"/>
        <v>104845712.31999999</v>
      </c>
      <c r="E10" s="18">
        <f t="shared" si="3"/>
        <v>82259479.209999993</v>
      </c>
      <c r="F10" s="18">
        <f t="shared" si="3"/>
        <v>80285207.61999999</v>
      </c>
      <c r="G10" s="18">
        <f t="shared" si="3"/>
        <v>1974271.59</v>
      </c>
      <c r="H10" s="20">
        <f t="shared" si="1"/>
        <v>0.78457647327470603</v>
      </c>
    </row>
    <row r="11" spans="1:9" s="8" customFormat="1" ht="30" customHeight="1" x14ac:dyDescent="0.25">
      <c r="A11" s="9" t="s">
        <v>10</v>
      </c>
      <c r="B11" s="21">
        <f>B7+B10</f>
        <v>400547272.02000004</v>
      </c>
      <c r="C11" s="21">
        <f t="shared" ref="C11:G11" si="4">C7+C10</f>
        <v>15080506.129999982</v>
      </c>
      <c r="D11" s="21">
        <f t="shared" si="4"/>
        <v>415627778.14999998</v>
      </c>
      <c r="E11" s="21">
        <f t="shared" si="4"/>
        <v>368319251.07999998</v>
      </c>
      <c r="F11" s="21">
        <f t="shared" si="4"/>
        <v>363071624.02999997</v>
      </c>
      <c r="G11" s="21">
        <f t="shared" si="4"/>
        <v>5247627.0500000007</v>
      </c>
      <c r="H11" s="22">
        <f t="shared" si="1"/>
        <v>0.88617573329536614</v>
      </c>
      <c r="I11" s="27"/>
    </row>
    <row r="12" spans="1:9" s="6" customFormat="1" ht="30" customHeight="1" x14ac:dyDescent="0.25">
      <c r="A12" s="5" t="s">
        <v>26</v>
      </c>
      <c r="B12" s="16">
        <v>311725.8</v>
      </c>
      <c r="C12" s="14">
        <f>D12-B12</f>
        <v>0</v>
      </c>
      <c r="D12" s="14">
        <v>311725.8</v>
      </c>
      <c r="E12" s="14">
        <v>18900</v>
      </c>
      <c r="F12" s="14">
        <v>18900</v>
      </c>
      <c r="G12" s="14">
        <v>0</v>
      </c>
      <c r="H12" s="17">
        <f t="shared" si="1"/>
        <v>6.0630207701768669E-2</v>
      </c>
    </row>
    <row r="13" spans="1:9" s="6" customFormat="1" ht="30" customHeight="1" x14ac:dyDescent="0.25">
      <c r="A13" s="5" t="s">
        <v>27</v>
      </c>
      <c r="B13" s="16">
        <v>5391622</v>
      </c>
      <c r="C13" s="14">
        <f>D13-B13</f>
        <v>0</v>
      </c>
      <c r="D13" s="14">
        <v>5391622</v>
      </c>
      <c r="E13" s="14">
        <v>5367165.28</v>
      </c>
      <c r="F13" s="14">
        <v>5367165.28</v>
      </c>
      <c r="G13" s="14">
        <v>0</v>
      </c>
      <c r="H13" s="17">
        <f t="shared" si="1"/>
        <v>0.99546394016494488</v>
      </c>
    </row>
    <row r="14" spans="1:9" s="8" customFormat="1" ht="30" customHeight="1" x14ac:dyDescent="0.25">
      <c r="A14" s="9" t="s">
        <v>11</v>
      </c>
      <c r="B14" s="21">
        <f>SUM(B12:B13)</f>
        <v>5703347.7999999998</v>
      </c>
      <c r="C14" s="21">
        <f t="shared" ref="C14:G14" si="5">SUM(C12:C13)</f>
        <v>0</v>
      </c>
      <c r="D14" s="21">
        <f t="shared" si="5"/>
        <v>5703347.7999999998</v>
      </c>
      <c r="E14" s="21">
        <f t="shared" si="5"/>
        <v>5386065.2800000003</v>
      </c>
      <c r="F14" s="21">
        <f t="shared" si="5"/>
        <v>5386065.2800000003</v>
      </c>
      <c r="G14" s="21">
        <f t="shared" si="5"/>
        <v>0</v>
      </c>
      <c r="H14" s="23">
        <f t="shared" si="1"/>
        <v>0.94436907389726443</v>
      </c>
    </row>
    <row r="15" spans="1:9" s="6" customFormat="1" ht="30" customHeight="1" x14ac:dyDescent="0.25">
      <c r="A15" s="2" t="s">
        <v>7</v>
      </c>
      <c r="B15" s="24">
        <f>+B7+B10+B14</f>
        <v>406250619.82000005</v>
      </c>
      <c r="C15" s="24">
        <f t="shared" ref="C15:G15" si="6">+C7+C10+C14</f>
        <v>15080506.129999982</v>
      </c>
      <c r="D15" s="24">
        <f t="shared" si="6"/>
        <v>421331125.94999999</v>
      </c>
      <c r="E15" s="24">
        <f t="shared" si="6"/>
        <v>373705316.35999995</v>
      </c>
      <c r="F15" s="24">
        <f t="shared" si="6"/>
        <v>368457689.30999994</v>
      </c>
      <c r="G15" s="24">
        <f t="shared" si="6"/>
        <v>5247627.0500000007</v>
      </c>
      <c r="H15" s="25">
        <f t="shared" si="1"/>
        <v>0.88696346731418119</v>
      </c>
    </row>
    <row r="16" spans="1:9" x14ac:dyDescent="0.25">
      <c r="A16" s="28" t="s">
        <v>0</v>
      </c>
      <c r="B16" s="28"/>
      <c r="C16" s="28"/>
      <c r="D16" s="28"/>
      <c r="E16" s="28"/>
      <c r="F16" s="28"/>
      <c r="G16" s="28"/>
      <c r="H16" s="28"/>
    </row>
    <row r="18" spans="2:2" x14ac:dyDescent="0.25">
      <c r="B18"/>
    </row>
    <row r="19" spans="2:2" x14ac:dyDescent="0.25">
      <c r="B19"/>
    </row>
    <row r="20" spans="2:2" x14ac:dyDescent="0.25">
      <c r="B20"/>
    </row>
  </sheetData>
  <mergeCells count="2">
    <mergeCell ref="A16:H16"/>
    <mergeCell ref="A1:H1"/>
  </mergeCells>
  <pageMargins left="1.1023622047244095" right="1.1023622047244095" top="0.74803149606299213" bottom="0.74803149606299213" header="0.31496062992125984" footer="0.31496062992125984"/>
  <pageSetup paperSize="9" orientation="landscape" r:id="rId1"/>
  <ignoredErrors>
    <ignoredError sqref="C7:H1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0"/>
  <sheetViews>
    <sheetView workbookViewId="0">
      <selection activeCell="E8" sqref="E8"/>
    </sheetView>
  </sheetViews>
  <sheetFormatPr baseColWidth="10" defaultColWidth="28.42578125" defaultRowHeight="15" customHeight="1" x14ac:dyDescent="0.25"/>
  <cols>
    <col min="1" max="1" width="34.7109375" bestFit="1" customWidth="1"/>
    <col min="3" max="3" width="28.42578125" style="13"/>
  </cols>
  <sheetData>
    <row r="1" spans="1:4" ht="15" customHeight="1" x14ac:dyDescent="0.25">
      <c r="A1" s="11" t="s">
        <v>20</v>
      </c>
      <c r="B1" s="12">
        <v>232200258.31999999</v>
      </c>
      <c r="C1" s="30">
        <f>B1/$B$10</f>
        <v>0.62134587910522387</v>
      </c>
    </row>
    <row r="2" spans="1:4" ht="15" customHeight="1" x14ac:dyDescent="0.25">
      <c r="A2" s="11" t="s">
        <v>21</v>
      </c>
      <c r="B2" s="15">
        <v>39609310.670000002</v>
      </c>
      <c r="C2" s="30">
        <f t="shared" ref="C2:C8" si="0">B2/$B$10</f>
        <v>0.10599076046283304</v>
      </c>
      <c r="D2" s="13"/>
    </row>
    <row r="3" spans="1:4" ht="15" customHeight="1" x14ac:dyDescent="0.25">
      <c r="A3" s="11" t="s">
        <v>22</v>
      </c>
      <c r="B3" s="15">
        <v>184466.4</v>
      </c>
      <c r="C3" s="30">
        <f t="shared" si="0"/>
        <v>4.9361459932322383E-4</v>
      </c>
    </row>
    <row r="4" spans="1:4" ht="15" customHeight="1" x14ac:dyDescent="0.25">
      <c r="A4" s="11" t="s">
        <v>23</v>
      </c>
      <c r="B4" s="15">
        <v>14065736.48</v>
      </c>
      <c r="C4" s="30">
        <f t="shared" si="0"/>
        <v>3.7638577414430233E-2</v>
      </c>
    </row>
    <row r="5" spans="1:4" ht="15" customHeight="1" x14ac:dyDescent="0.25">
      <c r="A5" s="11" t="s">
        <v>24</v>
      </c>
      <c r="B5" s="15">
        <v>82051900.969999999</v>
      </c>
      <c r="C5" s="30">
        <f t="shared" si="0"/>
        <v>0.21956310862582773</v>
      </c>
    </row>
    <row r="6" spans="1:4" ht="15" customHeight="1" x14ac:dyDescent="0.25">
      <c r="A6" s="11" t="s">
        <v>25</v>
      </c>
      <c r="B6" s="15">
        <v>207578.23999999999</v>
      </c>
      <c r="C6" s="30">
        <f t="shared" si="0"/>
        <v>5.5545969220313282E-4</v>
      </c>
    </row>
    <row r="7" spans="1:4" ht="15" customHeight="1" x14ac:dyDescent="0.25">
      <c r="A7" s="11" t="s">
        <v>26</v>
      </c>
      <c r="B7" s="15">
        <v>18900</v>
      </c>
      <c r="C7" s="30">
        <f t="shared" si="0"/>
        <v>5.0574608314624937E-5</v>
      </c>
    </row>
    <row r="8" spans="1:4" ht="15" customHeight="1" x14ac:dyDescent="0.25">
      <c r="A8" s="11" t="s">
        <v>27</v>
      </c>
      <c r="B8" s="15">
        <v>5367165.28</v>
      </c>
      <c r="C8" s="30">
        <f t="shared" si="0"/>
        <v>1.4362025491844142E-2</v>
      </c>
    </row>
    <row r="9" spans="1:4" ht="15" customHeight="1" x14ac:dyDescent="0.25">
      <c r="B9" s="10"/>
      <c r="C9" s="30"/>
    </row>
    <row r="10" spans="1:4" ht="15" customHeight="1" x14ac:dyDescent="0.25">
      <c r="B10" s="10">
        <f>SUM(B1:B9)</f>
        <v>373705316.36000001</v>
      </c>
      <c r="C10" s="31">
        <f>SUM(C1:C9)</f>
        <v>1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9"/>
  <sheetViews>
    <sheetView workbookViewId="0">
      <selection activeCell="I2" sqref="I2"/>
    </sheetView>
  </sheetViews>
  <sheetFormatPr baseColWidth="10" defaultRowHeight="15" x14ac:dyDescent="0.25"/>
  <cols>
    <col min="2" max="2" width="13.7109375" bestFit="1" customWidth="1"/>
    <col min="3" max="3" width="11.42578125" style="26"/>
  </cols>
  <sheetData>
    <row r="1" spans="1:4" ht="30" x14ac:dyDescent="0.25">
      <c r="A1" s="11" t="s">
        <v>12</v>
      </c>
      <c r="B1" s="12">
        <v>232200258.31999999</v>
      </c>
      <c r="C1" s="26">
        <f>B1/$B$9*100</f>
        <v>62.134587910522384</v>
      </c>
      <c r="D1">
        <f>C1+C2</f>
        <v>72.733663956805685</v>
      </c>
    </row>
    <row r="2" spans="1:4" ht="60" x14ac:dyDescent="0.25">
      <c r="A2" s="11" t="s">
        <v>13</v>
      </c>
      <c r="B2" s="12">
        <v>39609310.670000002</v>
      </c>
      <c r="C2" s="26">
        <f t="shared" ref="C2:C8" si="0">B2/$B$9*100</f>
        <v>10.599076046283304</v>
      </c>
    </row>
    <row r="3" spans="1:4" ht="30" x14ac:dyDescent="0.25">
      <c r="A3" s="11" t="s">
        <v>14</v>
      </c>
      <c r="B3" s="12">
        <v>184466.4</v>
      </c>
      <c r="C3" s="26">
        <f t="shared" si="0"/>
        <v>4.9361459932322382E-2</v>
      </c>
    </row>
    <row r="4" spans="1:4" ht="60" x14ac:dyDescent="0.25">
      <c r="A4" s="11" t="s">
        <v>15</v>
      </c>
      <c r="B4" s="12">
        <v>14065736.48</v>
      </c>
      <c r="C4" s="26">
        <f t="shared" si="0"/>
        <v>3.7638577414430232</v>
      </c>
    </row>
    <row r="5" spans="1:4" ht="45" x14ac:dyDescent="0.25">
      <c r="A5" s="11" t="s">
        <v>16</v>
      </c>
      <c r="B5" s="12">
        <v>82051900.969999999</v>
      </c>
      <c r="C5" s="26">
        <f t="shared" si="0"/>
        <v>21.956310862582772</v>
      </c>
    </row>
    <row r="6" spans="1:4" ht="45" x14ac:dyDescent="0.25">
      <c r="A6" s="11" t="s">
        <v>17</v>
      </c>
      <c r="B6" s="12">
        <v>207578.23999999999</v>
      </c>
      <c r="C6" s="26">
        <f t="shared" si="0"/>
        <v>5.5545969220313282E-2</v>
      </c>
    </row>
    <row r="7" spans="1:4" ht="30" x14ac:dyDescent="0.25">
      <c r="A7" s="11" t="s">
        <v>18</v>
      </c>
      <c r="B7" s="12">
        <v>18900</v>
      </c>
      <c r="C7" s="26">
        <f t="shared" si="0"/>
        <v>5.0574608314624941E-3</v>
      </c>
    </row>
    <row r="8" spans="1:4" ht="30" x14ac:dyDescent="0.25">
      <c r="A8" s="11" t="s">
        <v>19</v>
      </c>
      <c r="B8" s="12">
        <v>5367165.28</v>
      </c>
      <c r="C8" s="26">
        <f t="shared" si="0"/>
        <v>1.4362025491844141</v>
      </c>
    </row>
    <row r="9" spans="1:4" x14ac:dyDescent="0.25">
      <c r="B9" s="10">
        <f>SUM(B1:B8)</f>
        <v>373705316.36000001</v>
      </c>
      <c r="C9" s="26">
        <f>SUM(C1:C8)</f>
        <v>100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47D6C-6220-4399-98E0-00243AFC0401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Sheet1</vt:lpstr>
      <vt:lpstr>grafico</vt:lpstr>
      <vt:lpstr>Hoja2</vt:lpstr>
      <vt:lpstr>Hoja1</vt:lpstr>
      <vt:lpstr>Sheet1!Área_de_impresión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2017-08-21T07:17:58Z</dcterms:created>
  <dcterms:modified xsi:type="dcterms:W3CDTF">2024-10-17T11:07:49Z</dcterms:modified>
</cp:coreProperties>
</file>