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usuarios\esther.alonso\ownCloud\Cuentas anuales upm 2024\CUENTA GENERAL\CONTRATACIÓN_2024\"/>
    </mc:Choice>
  </mc:AlternateContent>
  <xr:revisionPtr revIDLastSave="0" documentId="8_{B097FD87-C689-4FAC-91DE-A952B71375BA}" xr6:coauthVersionLast="36" xr6:coauthVersionMax="36" xr10:uidLastSave="{00000000-0000-0000-0000-000000000000}"/>
  <bookViews>
    <workbookView xWindow="0" yWindow="0" windowWidth="28800" windowHeight="12420" xr2:uid="{00000000-000D-0000-FFFF-FFFF00000000}"/>
  </bookViews>
  <sheets>
    <sheet name="CONTRATOS BASADOS EN AM 2024" sheetId="1" r:id="rId1"/>
  </sheets>
  <definedNames>
    <definedName name="_xlnm.Print_Area" localSheetId="0">'CONTRATOS BASADOS EN AM 2024'!$A$1:$I$40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J38" i="1"/>
  <c r="J37" i="1"/>
  <c r="F39" i="1"/>
  <c r="J33" i="1"/>
  <c r="J32" i="1"/>
  <c r="J31" i="1"/>
  <c r="F33" i="1"/>
  <c r="E39" i="1" l="1"/>
  <c r="I39" i="1" s="1"/>
  <c r="D39" i="1"/>
  <c r="C39" i="1"/>
  <c r="B39" i="1"/>
  <c r="I38" i="1"/>
  <c r="H38" i="1"/>
  <c r="G38" i="1"/>
  <c r="I37" i="1"/>
  <c r="H37" i="1"/>
  <c r="G37" i="1"/>
  <c r="E33" i="1"/>
  <c r="D33" i="1"/>
  <c r="H33" i="1" s="1"/>
  <c r="C33" i="1"/>
  <c r="B33" i="1"/>
  <c r="I32" i="1"/>
  <c r="H32" i="1"/>
  <c r="G32" i="1"/>
  <c r="I31" i="1"/>
  <c r="H31" i="1"/>
  <c r="G31" i="1"/>
  <c r="G33" i="1" l="1"/>
  <c r="I33" i="1"/>
  <c r="H39" i="1"/>
  <c r="G39" i="1"/>
  <c r="C8" i="1"/>
  <c r="B8" i="1"/>
</calcChain>
</file>

<file path=xl/sharedStrings.xml><?xml version="1.0" encoding="utf-8"?>
<sst xmlns="http://schemas.openxmlformats.org/spreadsheetml/2006/main" count="24" uniqueCount="14">
  <si>
    <t>Tipo de Contrato</t>
  </si>
  <si>
    <t>Suministros</t>
  </si>
  <si>
    <t>Servicios</t>
  </si>
  <si>
    <t>Obras</t>
  </si>
  <si>
    <t>TOTAL</t>
  </si>
  <si>
    <t>TIPO DE CONTRATO</t>
  </si>
  <si>
    <t>ACUERDOS MARCO</t>
  </si>
  <si>
    <t>Nº DE CONTRATOS</t>
  </si>
  <si>
    <t>IMPORTE 
(IVA excluido)</t>
  </si>
  <si>
    <t>TOTALES</t>
  </si>
  <si>
    <t>% 2021-2020</t>
  </si>
  <si>
    <t>% 2022-2021</t>
  </si>
  <si>
    <t>% 2022-2023</t>
  </si>
  <si>
    <t>%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</si>
</sst>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double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double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double">
        <color rgb="FF0070C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4" fillId="0" borderId="1" xfId="0" applyNumberFormat="1" applyFont="1" applyBorder="1"/>
    <xf numFmtId="10" fontId="0" fillId="0" borderId="1" xfId="0" applyNumberFormat="1" applyBorder="1"/>
    <xf numFmtId="0" fontId="5" fillId="0" borderId="1" xfId="0" applyFont="1" applyBorder="1" applyAlignment="1">
      <alignment vertical="center"/>
    </xf>
    <xf numFmtId="4" fontId="1" fillId="0" borderId="1" xfId="0" applyNumberFormat="1" applyFont="1" applyBorder="1"/>
    <xf numFmtId="10" fontId="1" fillId="0" borderId="1" xfId="0" applyNumberFormat="1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0" fillId="0" borderId="6" xfId="0" applyBorder="1"/>
    <xf numFmtId="4" fontId="0" fillId="0" borderId="7" xfId="0" applyNumberFormat="1" applyBorder="1"/>
    <xf numFmtId="0" fontId="7" fillId="0" borderId="8" xfId="0" applyFont="1" applyBorder="1" applyAlignment="1">
      <alignment vertical="center"/>
    </xf>
    <xf numFmtId="0" fontId="9" fillId="0" borderId="9" xfId="0" applyFont="1" applyBorder="1"/>
    <xf numFmtId="4" fontId="9" fillId="0" borderId="10" xfId="0" applyNumberFormat="1" applyFont="1" applyBorder="1"/>
    <xf numFmtId="1" fontId="4" fillId="0" borderId="1" xfId="0" applyNumberFormat="1" applyFont="1" applyBorder="1"/>
    <xf numFmtId="1" fontId="1" fillId="0" borderId="1" xfId="0" applyNumberFormat="1" applyFont="1" applyBorder="1"/>
    <xf numFmtId="0" fontId="7" fillId="0" borderId="0" xfId="0" applyFont="1" applyBorder="1" applyAlignment="1">
      <alignment vertical="center"/>
    </xf>
    <xf numFmtId="0" fontId="9" fillId="0" borderId="0" xfId="0" applyFont="1" applyBorder="1"/>
    <xf numFmtId="4" fontId="9" fillId="0" borderId="0" xfId="0" applyNumberFormat="1" applyFont="1" applyBorder="1"/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de Contratos basados en AM 2024 UPM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AE-4306-A318-F645BCA533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'CONTRATOS BASADOS EN AM 2024'!$A$5:$A$7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BASADOS EN AM 2024'!$B$5:$B$7</c:f>
              <c:numCache>
                <c:formatCode>General</c:formatCode>
                <c:ptCount val="3"/>
                <c:pt idx="0">
                  <c:v>5089</c:v>
                </c:pt>
                <c:pt idx="1">
                  <c:v>154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E-4306-A318-F645BCA53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3523040"/>
        <c:axId val="1389417952"/>
      </c:barChart>
      <c:catAx>
        <c:axId val="139352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89417952"/>
        <c:crosses val="autoZero"/>
        <c:auto val="1"/>
        <c:lblAlgn val="ctr"/>
        <c:lblOffset val="100"/>
        <c:noMultiLvlLbl val="0"/>
      </c:catAx>
      <c:valAx>
        <c:axId val="138941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352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</a:t>
            </a:r>
            <a:r>
              <a:rPr lang="es-ES" baseline="0"/>
              <a:t> de los Contratos Basados en AM 2024 UPM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38-471C-895C-1CA1D8B98DB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38-471C-895C-1CA1D8B98DB5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38-471C-895C-1CA1D8B98D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'CONTRATOS BASADOS EN AM 2024'!$A$5:$A$7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BASADOS EN AM 2024'!$C$5:$C$7</c:f>
              <c:numCache>
                <c:formatCode>#,##0.00</c:formatCode>
                <c:ptCount val="3"/>
                <c:pt idx="0">
                  <c:v>5556268.1240000185</c:v>
                </c:pt>
                <c:pt idx="1">
                  <c:v>145657.20000000001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8-471C-895C-1CA1D8B98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2370528"/>
        <c:axId val="1398313472"/>
      </c:barChart>
      <c:catAx>
        <c:axId val="167237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8313472"/>
        <c:crosses val="autoZero"/>
        <c:auto val="1"/>
        <c:lblAlgn val="ctr"/>
        <c:lblOffset val="100"/>
        <c:noMultiLvlLbl val="0"/>
      </c:catAx>
      <c:valAx>
        <c:axId val="139831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7237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147637</xdr:rowOff>
    </xdr:from>
    <xdr:to>
      <xdr:col>3</xdr:col>
      <xdr:colOff>542925</xdr:colOff>
      <xdr:row>24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38DAFE-6E7E-48B7-B67B-882C56C19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4761</xdr:colOff>
      <xdr:row>9</xdr:row>
      <xdr:rowOff>157162</xdr:rowOff>
    </xdr:from>
    <xdr:to>
      <xdr:col>9</xdr:col>
      <xdr:colOff>66674</xdr:colOff>
      <xdr:row>24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5F329E-B92E-44EA-B71D-0FB74934B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9"/>
  <sheetViews>
    <sheetView tabSelected="1" zoomScaleNormal="100" workbookViewId="0">
      <selection activeCell="L21" sqref="L21"/>
    </sheetView>
  </sheetViews>
  <sheetFormatPr baseColWidth="10" defaultRowHeight="15" x14ac:dyDescent="0.25"/>
  <cols>
    <col min="1" max="1" width="26.42578125" bestFit="1" customWidth="1"/>
    <col min="2" max="2" width="13.140625" customWidth="1"/>
    <col min="3" max="3" width="15" customWidth="1"/>
    <col min="4" max="4" width="12.85546875" customWidth="1"/>
    <col min="5" max="5" width="12.7109375" customWidth="1"/>
    <col min="6" max="6" width="13.140625" customWidth="1"/>
    <col min="7" max="8" width="13.7109375" customWidth="1"/>
    <col min="9" max="9" width="14.7109375" customWidth="1"/>
    <col min="10" max="10" width="12.7109375" bestFit="1" customWidth="1"/>
    <col min="11" max="11" width="11.7109375" bestFit="1" customWidth="1"/>
    <col min="12" max="12" width="16.42578125" bestFit="1" customWidth="1"/>
    <col min="16" max="16" width="12.7109375" bestFit="1" customWidth="1"/>
  </cols>
  <sheetData>
    <row r="2" spans="1:3" ht="15.75" thickBot="1" x14ac:dyDescent="0.3"/>
    <row r="3" spans="1:3" ht="16.5" thickTop="1" x14ac:dyDescent="0.25">
      <c r="A3" s="21" t="s">
        <v>5</v>
      </c>
      <c r="B3" s="23" t="s">
        <v>6</v>
      </c>
      <c r="C3" s="24"/>
    </row>
    <row r="4" spans="1:3" ht="31.5" x14ac:dyDescent="0.25">
      <c r="A4" s="22"/>
      <c r="B4" s="8" t="s">
        <v>7</v>
      </c>
      <c r="C4" s="9" t="s">
        <v>8</v>
      </c>
    </row>
    <row r="5" spans="1:3" ht="15.75" x14ac:dyDescent="0.25">
      <c r="A5" s="10" t="s">
        <v>1</v>
      </c>
      <c r="B5" s="11">
        <v>5089</v>
      </c>
      <c r="C5" s="12">
        <v>5556268.1240000185</v>
      </c>
    </row>
    <row r="6" spans="1:3" ht="15.75" x14ac:dyDescent="0.25">
      <c r="A6" s="10" t="s">
        <v>2</v>
      </c>
      <c r="B6" s="11">
        <v>154</v>
      </c>
      <c r="C6" s="12">
        <v>145657.20000000001</v>
      </c>
    </row>
    <row r="7" spans="1:3" ht="15.75" x14ac:dyDescent="0.25">
      <c r="A7" s="10" t="s">
        <v>3</v>
      </c>
      <c r="B7" s="11">
        <v>0</v>
      </c>
      <c r="C7" s="12">
        <v>0</v>
      </c>
    </row>
    <row r="8" spans="1:3" ht="16.5" thickBot="1" x14ac:dyDescent="0.3">
      <c r="A8" s="13" t="s">
        <v>9</v>
      </c>
      <c r="B8" s="14">
        <f>SUM(B5:B7)</f>
        <v>5243</v>
      </c>
      <c r="C8" s="15">
        <f>SUM(C5:C7)</f>
        <v>5701925.3240000186</v>
      </c>
    </row>
    <row r="9" spans="1:3" ht="16.5" thickTop="1" x14ac:dyDescent="0.25">
      <c r="A9" s="18"/>
      <c r="B9" s="19"/>
      <c r="C9" s="20"/>
    </row>
    <row r="30" spans="1:10" x14ac:dyDescent="0.25">
      <c r="A30" s="1" t="s">
        <v>0</v>
      </c>
      <c r="B30" s="1">
        <v>2020</v>
      </c>
      <c r="C30" s="1">
        <v>2021</v>
      </c>
      <c r="D30" s="1">
        <v>2022</v>
      </c>
      <c r="E30" s="1">
        <v>2023</v>
      </c>
      <c r="F30" s="1">
        <v>2024</v>
      </c>
      <c r="G30" s="1" t="s">
        <v>10</v>
      </c>
      <c r="H30" s="1" t="s">
        <v>11</v>
      </c>
      <c r="I30" s="1" t="s">
        <v>12</v>
      </c>
      <c r="J30" s="1" t="s">
        <v>13</v>
      </c>
    </row>
    <row r="31" spans="1:10" ht="15.75" x14ac:dyDescent="0.25">
      <c r="A31" s="2" t="s">
        <v>1</v>
      </c>
      <c r="B31" s="16">
        <v>3756</v>
      </c>
      <c r="C31" s="16">
        <v>4028</v>
      </c>
      <c r="D31" s="16">
        <v>3955</v>
      </c>
      <c r="E31" s="16">
        <v>3786</v>
      </c>
      <c r="F31" s="16">
        <v>5089</v>
      </c>
      <c r="G31" s="4">
        <f>(C31-B31)/B31</f>
        <v>7.2417465388711397E-2</v>
      </c>
      <c r="H31" s="4">
        <f>(D31-C31)/C31</f>
        <v>-1.8123138033763656E-2</v>
      </c>
      <c r="I31" s="4">
        <f>(E31-D31)/D31</f>
        <v>-4.2730720606826804E-2</v>
      </c>
      <c r="J31" s="4">
        <f>(F31-E31)/E31</f>
        <v>0.34416270470153199</v>
      </c>
    </row>
    <row r="32" spans="1:10" ht="15.75" x14ac:dyDescent="0.25">
      <c r="A32" s="2" t="s">
        <v>2</v>
      </c>
      <c r="B32" s="16">
        <v>65</v>
      </c>
      <c r="C32" s="16">
        <v>103</v>
      </c>
      <c r="D32" s="16">
        <v>206</v>
      </c>
      <c r="E32" s="16">
        <v>197</v>
      </c>
      <c r="F32" s="16">
        <v>154</v>
      </c>
      <c r="G32" s="4">
        <f>(C32-B32)/B32</f>
        <v>0.58461538461538465</v>
      </c>
      <c r="H32" s="4">
        <f t="shared" ref="H32:J33" si="0">(D32-C32)/C32</f>
        <v>1</v>
      </c>
      <c r="I32" s="4">
        <f t="shared" si="0"/>
        <v>-4.3689320388349516E-2</v>
      </c>
      <c r="J32" s="4">
        <f t="shared" si="0"/>
        <v>-0.21827411167512689</v>
      </c>
    </row>
    <row r="33" spans="1:10" ht="15.75" x14ac:dyDescent="0.25">
      <c r="A33" s="5" t="s">
        <v>4</v>
      </c>
      <c r="B33" s="17">
        <f>SUM(B31:B32)</f>
        <v>3821</v>
      </c>
      <c r="C33" s="17">
        <f t="shared" ref="C33:F33" si="1">SUM(C31:C32)</f>
        <v>4131</v>
      </c>
      <c r="D33" s="17">
        <f t="shared" si="1"/>
        <v>4161</v>
      </c>
      <c r="E33" s="17">
        <f t="shared" si="1"/>
        <v>3983</v>
      </c>
      <c r="F33" s="17">
        <f t="shared" si="1"/>
        <v>5243</v>
      </c>
      <c r="G33" s="7">
        <f>(C33-B33)/B33</f>
        <v>8.1130594085317975E-2</v>
      </c>
      <c r="H33" s="7">
        <f t="shared" si="0"/>
        <v>7.2621641249092234E-3</v>
      </c>
      <c r="I33" s="7">
        <f t="shared" si="0"/>
        <v>-4.2778178322518623E-2</v>
      </c>
      <c r="J33" s="7">
        <f t="shared" si="0"/>
        <v>0.31634446397188049</v>
      </c>
    </row>
    <row r="36" spans="1:10" x14ac:dyDescent="0.25">
      <c r="A36" s="1" t="s">
        <v>0</v>
      </c>
      <c r="B36" s="1">
        <v>2020</v>
      </c>
      <c r="C36" s="1">
        <v>2021</v>
      </c>
      <c r="D36" s="1">
        <v>2022</v>
      </c>
      <c r="E36" s="1">
        <v>2023</v>
      </c>
      <c r="F36" s="1">
        <v>2024</v>
      </c>
      <c r="G36" s="1" t="s">
        <v>10</v>
      </c>
      <c r="H36" s="1" t="s">
        <v>11</v>
      </c>
      <c r="I36" s="1" t="s">
        <v>12</v>
      </c>
      <c r="J36" s="1" t="s">
        <v>13</v>
      </c>
    </row>
    <row r="37" spans="1:10" ht="15.75" x14ac:dyDescent="0.25">
      <c r="A37" s="2" t="s">
        <v>1</v>
      </c>
      <c r="B37" s="3">
        <v>6309504.0600000005</v>
      </c>
      <c r="C37" s="3">
        <v>6712780.5639999975</v>
      </c>
      <c r="D37" s="3">
        <v>5298912.5300000031</v>
      </c>
      <c r="E37" s="3">
        <v>3117933.215400002</v>
      </c>
      <c r="F37" s="3">
        <v>5556268.1240000185</v>
      </c>
      <c r="G37" s="4">
        <f>(C37-B37)/B37</f>
        <v>6.391572145212264E-2</v>
      </c>
      <c r="H37" s="4">
        <f>(D37-C37)/C37</f>
        <v>-0.21062330587453343</v>
      </c>
      <c r="I37" s="4">
        <f>(E37-D37)/D37</f>
        <v>-0.41158998233171434</v>
      </c>
      <c r="J37" s="4">
        <f>(F37-E37)/E37</f>
        <v>0.78203564353356447</v>
      </c>
    </row>
    <row r="38" spans="1:10" ht="15.75" x14ac:dyDescent="0.25">
      <c r="A38" s="2" t="s">
        <v>2</v>
      </c>
      <c r="B38" s="3">
        <v>44501</v>
      </c>
      <c r="C38" s="3">
        <v>71988.029999999984</v>
      </c>
      <c r="D38" s="3">
        <v>148579.78</v>
      </c>
      <c r="E38" s="3">
        <v>156246.54100000006</v>
      </c>
      <c r="F38" s="3">
        <v>145657.20000000001</v>
      </c>
      <c r="G38" s="4">
        <f>(C38-B38)/B38</f>
        <v>0.61767218714186167</v>
      </c>
      <c r="H38" s="4">
        <f t="shared" ref="H38:J39" si="2">(D38-C38)/C38</f>
        <v>1.0639511874404679</v>
      </c>
      <c r="I38" s="4">
        <f t="shared" si="2"/>
        <v>5.1600298506297805E-2</v>
      </c>
      <c r="J38" s="4">
        <f t="shared" si="2"/>
        <v>-6.7773282737824195E-2</v>
      </c>
    </row>
    <row r="39" spans="1:10" ht="15.75" x14ac:dyDescent="0.25">
      <c r="A39" s="5" t="s">
        <v>4</v>
      </c>
      <c r="B39" s="6">
        <f>SUM(B37:B38)</f>
        <v>6354005.0600000005</v>
      </c>
      <c r="C39" s="6">
        <f t="shared" ref="C39:F39" si="3">SUM(C37:C38)</f>
        <v>6784768.5939999977</v>
      </c>
      <c r="D39" s="6">
        <f t="shared" si="3"/>
        <v>5447492.3100000033</v>
      </c>
      <c r="E39" s="6">
        <f t="shared" si="3"/>
        <v>3274179.7564000022</v>
      </c>
      <c r="F39" s="6">
        <f t="shared" si="3"/>
        <v>5701925.3240000186</v>
      </c>
      <c r="G39" s="7">
        <f>(C39-B39)/B39</f>
        <v>6.7794018092896702E-2</v>
      </c>
      <c r="H39" s="7">
        <f t="shared" si="2"/>
        <v>-0.19709976331139628</v>
      </c>
      <c r="I39" s="7">
        <f t="shared" si="2"/>
        <v>-0.39895651612218608</v>
      </c>
      <c r="J39" s="7">
        <f t="shared" si="2"/>
        <v>0.74148206519649074</v>
      </c>
    </row>
  </sheetData>
  <mergeCells count="2">
    <mergeCell ref="A3:A4"/>
    <mergeCell ref="B3:C3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1200" verticalDpi="1200" r:id="rId1"/>
  <headerFooter>
    <oddHeader>&amp;L&amp;G&amp;CESTADÍSTICAS CONTRATOS BASADOS EN AM 2023</oddHeader>
    <oddFooter>&amp;L&amp;D&amp;R&amp;P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BASADOS EN AM 2024</vt:lpstr>
      <vt:lpstr>'CONTRATOS BASADOS EN AM 2024'!Área_de_impresión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</dc:creator>
  <cp:lastModifiedBy>MARIA ESTHER ALONSO CASADO</cp:lastModifiedBy>
  <cp:lastPrinted>2024-03-06T12:46:37Z</cp:lastPrinted>
  <dcterms:created xsi:type="dcterms:W3CDTF">2022-04-25T15:39:48Z</dcterms:created>
  <dcterms:modified xsi:type="dcterms:W3CDTF">2025-03-21T09:44:57Z</dcterms:modified>
</cp:coreProperties>
</file>