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52FCF7C7-9CCF-4E46-ADCF-50B2596DEB47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Sheet1" sheetId="1" r:id="rId1"/>
  </sheets>
  <definedNames>
    <definedName name="page\x2dtotal">Sheet1!$A$175</definedName>
    <definedName name="page\x2dtotal\x2dmaster0">Sheet1!$A$175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7" i="1" l="1"/>
  <c r="X129" i="1"/>
  <c r="X144" i="1"/>
  <c r="G173" i="1"/>
  <c r="H173" i="1"/>
  <c r="I173" i="1"/>
  <c r="J173" i="1"/>
  <c r="K173" i="1"/>
  <c r="L173" i="1"/>
  <c r="M173" i="1"/>
  <c r="N173" i="1"/>
  <c r="O173" i="1"/>
  <c r="Q173" i="1"/>
  <c r="R173" i="1"/>
  <c r="S173" i="1"/>
  <c r="T173" i="1"/>
  <c r="U173" i="1"/>
  <c r="V173" i="1"/>
  <c r="G171" i="1"/>
  <c r="H171" i="1"/>
  <c r="I171" i="1"/>
  <c r="J171" i="1"/>
  <c r="K171" i="1"/>
  <c r="L171" i="1"/>
  <c r="M171" i="1"/>
  <c r="N171" i="1"/>
  <c r="O171" i="1"/>
  <c r="Q171" i="1"/>
  <c r="R171" i="1"/>
  <c r="S171" i="1"/>
  <c r="T171" i="1"/>
  <c r="U171" i="1"/>
  <c r="V171" i="1"/>
  <c r="G169" i="1"/>
  <c r="H169" i="1"/>
  <c r="I169" i="1"/>
  <c r="J169" i="1"/>
  <c r="K169" i="1"/>
  <c r="L169" i="1"/>
  <c r="M169" i="1"/>
  <c r="N169" i="1"/>
  <c r="O169" i="1"/>
  <c r="Q169" i="1"/>
  <c r="R169" i="1"/>
  <c r="S169" i="1"/>
  <c r="T169" i="1"/>
  <c r="U169" i="1"/>
  <c r="V169" i="1"/>
  <c r="G167" i="1"/>
  <c r="H167" i="1"/>
  <c r="I167" i="1"/>
  <c r="J167" i="1"/>
  <c r="K167" i="1"/>
  <c r="L167" i="1"/>
  <c r="M167" i="1"/>
  <c r="N167" i="1"/>
  <c r="O167" i="1"/>
  <c r="Q167" i="1"/>
  <c r="R167" i="1"/>
  <c r="S167" i="1"/>
  <c r="T167" i="1"/>
  <c r="U167" i="1"/>
  <c r="V167" i="1"/>
  <c r="G165" i="1"/>
  <c r="H165" i="1"/>
  <c r="I165" i="1"/>
  <c r="J165" i="1"/>
  <c r="K165" i="1"/>
  <c r="L165" i="1"/>
  <c r="M165" i="1"/>
  <c r="N165" i="1"/>
  <c r="O165" i="1"/>
  <c r="Q165" i="1"/>
  <c r="R165" i="1"/>
  <c r="S165" i="1"/>
  <c r="T165" i="1"/>
  <c r="U165" i="1"/>
  <c r="V165" i="1"/>
  <c r="G163" i="1"/>
  <c r="H163" i="1"/>
  <c r="I163" i="1"/>
  <c r="J163" i="1"/>
  <c r="K163" i="1"/>
  <c r="L163" i="1"/>
  <c r="M163" i="1"/>
  <c r="N163" i="1"/>
  <c r="O163" i="1"/>
  <c r="Q163" i="1"/>
  <c r="R163" i="1"/>
  <c r="S163" i="1"/>
  <c r="T163" i="1"/>
  <c r="U163" i="1"/>
  <c r="V163" i="1"/>
  <c r="G159" i="1"/>
  <c r="H159" i="1"/>
  <c r="I159" i="1"/>
  <c r="J159" i="1"/>
  <c r="K159" i="1"/>
  <c r="L159" i="1"/>
  <c r="M159" i="1"/>
  <c r="N159" i="1"/>
  <c r="O159" i="1"/>
  <c r="Q159" i="1"/>
  <c r="R159" i="1"/>
  <c r="S159" i="1"/>
  <c r="T159" i="1"/>
  <c r="U159" i="1"/>
  <c r="V159" i="1"/>
  <c r="G157" i="1"/>
  <c r="H157" i="1"/>
  <c r="I157" i="1"/>
  <c r="J157" i="1"/>
  <c r="K157" i="1"/>
  <c r="L157" i="1"/>
  <c r="M157" i="1"/>
  <c r="N157" i="1"/>
  <c r="O157" i="1"/>
  <c r="Q157" i="1"/>
  <c r="R157" i="1"/>
  <c r="S157" i="1"/>
  <c r="T157" i="1"/>
  <c r="U157" i="1"/>
  <c r="V157" i="1"/>
  <c r="G155" i="1"/>
  <c r="H155" i="1"/>
  <c r="I155" i="1"/>
  <c r="J155" i="1"/>
  <c r="K155" i="1"/>
  <c r="L155" i="1"/>
  <c r="M155" i="1"/>
  <c r="N155" i="1"/>
  <c r="O155" i="1"/>
  <c r="Q155" i="1"/>
  <c r="R155" i="1"/>
  <c r="S155" i="1"/>
  <c r="T155" i="1"/>
  <c r="U155" i="1"/>
  <c r="V155" i="1"/>
  <c r="G153" i="1"/>
  <c r="H153" i="1"/>
  <c r="I153" i="1"/>
  <c r="J153" i="1"/>
  <c r="K153" i="1"/>
  <c r="L153" i="1"/>
  <c r="M153" i="1"/>
  <c r="N153" i="1"/>
  <c r="O153" i="1"/>
  <c r="Q153" i="1"/>
  <c r="R153" i="1"/>
  <c r="S153" i="1"/>
  <c r="T153" i="1"/>
  <c r="U153" i="1"/>
  <c r="V153" i="1"/>
  <c r="G151" i="1"/>
  <c r="H151" i="1"/>
  <c r="I151" i="1"/>
  <c r="J151" i="1"/>
  <c r="K151" i="1"/>
  <c r="L151" i="1"/>
  <c r="M151" i="1"/>
  <c r="N151" i="1"/>
  <c r="O151" i="1"/>
  <c r="Q151" i="1"/>
  <c r="R151" i="1"/>
  <c r="S151" i="1"/>
  <c r="T151" i="1"/>
  <c r="U151" i="1"/>
  <c r="V151" i="1"/>
  <c r="G148" i="1"/>
  <c r="H148" i="1"/>
  <c r="I148" i="1"/>
  <c r="J148" i="1"/>
  <c r="K148" i="1"/>
  <c r="L148" i="1"/>
  <c r="M148" i="1"/>
  <c r="N148" i="1"/>
  <c r="O148" i="1"/>
  <c r="Q148" i="1"/>
  <c r="R148" i="1"/>
  <c r="S148" i="1"/>
  <c r="T148" i="1"/>
  <c r="U148" i="1"/>
  <c r="V148" i="1"/>
  <c r="V144" i="1"/>
  <c r="G144" i="1"/>
  <c r="H144" i="1"/>
  <c r="I144" i="1"/>
  <c r="J144" i="1"/>
  <c r="K144" i="1"/>
  <c r="L144" i="1"/>
  <c r="M144" i="1"/>
  <c r="N144" i="1"/>
  <c r="O144" i="1"/>
  <c r="Q144" i="1"/>
  <c r="R144" i="1"/>
  <c r="S144" i="1"/>
  <c r="T144" i="1"/>
  <c r="U144" i="1"/>
  <c r="G141" i="1"/>
  <c r="H141" i="1"/>
  <c r="I141" i="1"/>
  <c r="J141" i="1"/>
  <c r="K141" i="1"/>
  <c r="L141" i="1"/>
  <c r="M141" i="1"/>
  <c r="N141" i="1"/>
  <c r="O141" i="1"/>
  <c r="Q141" i="1"/>
  <c r="R141" i="1"/>
  <c r="S141" i="1"/>
  <c r="T141" i="1"/>
  <c r="U141" i="1"/>
  <c r="V141" i="1"/>
  <c r="G139" i="1"/>
  <c r="H139" i="1"/>
  <c r="I139" i="1"/>
  <c r="J139" i="1"/>
  <c r="K139" i="1"/>
  <c r="L139" i="1"/>
  <c r="M139" i="1"/>
  <c r="N139" i="1"/>
  <c r="O139" i="1"/>
  <c r="Q139" i="1"/>
  <c r="R139" i="1"/>
  <c r="S139" i="1"/>
  <c r="T139" i="1"/>
  <c r="U139" i="1"/>
  <c r="V139" i="1"/>
  <c r="G137" i="1"/>
  <c r="H137" i="1"/>
  <c r="I137" i="1"/>
  <c r="J137" i="1"/>
  <c r="K137" i="1"/>
  <c r="L137" i="1"/>
  <c r="M137" i="1"/>
  <c r="N137" i="1"/>
  <c r="O137" i="1"/>
  <c r="Q137" i="1"/>
  <c r="R137" i="1"/>
  <c r="S137" i="1"/>
  <c r="T137" i="1"/>
  <c r="U137" i="1"/>
  <c r="V137" i="1"/>
  <c r="G135" i="1"/>
  <c r="H135" i="1"/>
  <c r="I135" i="1"/>
  <c r="J135" i="1"/>
  <c r="K135" i="1"/>
  <c r="L135" i="1"/>
  <c r="M135" i="1"/>
  <c r="N135" i="1"/>
  <c r="O135" i="1"/>
  <c r="Q135" i="1"/>
  <c r="R135" i="1"/>
  <c r="S135" i="1"/>
  <c r="T135" i="1"/>
  <c r="U135" i="1"/>
  <c r="V135" i="1"/>
  <c r="G133" i="1"/>
  <c r="H133" i="1"/>
  <c r="I133" i="1"/>
  <c r="J133" i="1"/>
  <c r="K133" i="1"/>
  <c r="L133" i="1"/>
  <c r="M133" i="1"/>
  <c r="N133" i="1"/>
  <c r="O133" i="1"/>
  <c r="Q133" i="1"/>
  <c r="R133" i="1"/>
  <c r="S133" i="1"/>
  <c r="T133" i="1"/>
  <c r="U133" i="1"/>
  <c r="V133" i="1"/>
  <c r="G131" i="1"/>
  <c r="H131" i="1"/>
  <c r="I131" i="1"/>
  <c r="J131" i="1"/>
  <c r="K131" i="1"/>
  <c r="L131" i="1"/>
  <c r="M131" i="1"/>
  <c r="N131" i="1"/>
  <c r="O131" i="1"/>
  <c r="Q131" i="1"/>
  <c r="R131" i="1"/>
  <c r="S131" i="1"/>
  <c r="T131" i="1"/>
  <c r="U131" i="1"/>
  <c r="V131" i="1"/>
  <c r="G129" i="1"/>
  <c r="H129" i="1"/>
  <c r="I129" i="1"/>
  <c r="J129" i="1"/>
  <c r="K129" i="1"/>
  <c r="L129" i="1"/>
  <c r="M129" i="1"/>
  <c r="N129" i="1"/>
  <c r="O129" i="1"/>
  <c r="Q129" i="1"/>
  <c r="R129" i="1"/>
  <c r="S129" i="1"/>
  <c r="T129" i="1"/>
  <c r="U129" i="1"/>
  <c r="V129" i="1"/>
  <c r="G97" i="1"/>
  <c r="H97" i="1"/>
  <c r="I97" i="1"/>
  <c r="J97" i="1"/>
  <c r="K97" i="1"/>
  <c r="L97" i="1"/>
  <c r="M97" i="1"/>
  <c r="N97" i="1"/>
  <c r="O97" i="1"/>
  <c r="Q97" i="1"/>
  <c r="R97" i="1"/>
  <c r="S97" i="1"/>
  <c r="T97" i="1"/>
  <c r="U97" i="1"/>
  <c r="V97" i="1"/>
  <c r="G90" i="1"/>
  <c r="H90" i="1"/>
  <c r="I90" i="1"/>
  <c r="J90" i="1"/>
  <c r="K90" i="1"/>
  <c r="L90" i="1"/>
  <c r="M90" i="1"/>
  <c r="N90" i="1"/>
  <c r="O90" i="1"/>
  <c r="Q90" i="1"/>
  <c r="R90" i="1"/>
  <c r="S90" i="1"/>
  <c r="T90" i="1"/>
  <c r="U90" i="1"/>
  <c r="V90" i="1"/>
  <c r="G67" i="1"/>
  <c r="H67" i="1"/>
  <c r="I67" i="1"/>
  <c r="J67" i="1"/>
  <c r="K67" i="1"/>
  <c r="L67" i="1"/>
  <c r="M67" i="1"/>
  <c r="N67" i="1"/>
  <c r="O67" i="1"/>
  <c r="Q67" i="1"/>
  <c r="R67" i="1"/>
  <c r="S67" i="1"/>
  <c r="T67" i="1"/>
  <c r="U67" i="1"/>
  <c r="V67" i="1"/>
  <c r="G64" i="1"/>
  <c r="H64" i="1"/>
  <c r="I64" i="1"/>
  <c r="J64" i="1"/>
  <c r="K64" i="1"/>
  <c r="L64" i="1"/>
  <c r="M64" i="1"/>
  <c r="N64" i="1"/>
  <c r="O64" i="1"/>
  <c r="Q64" i="1"/>
  <c r="R64" i="1"/>
  <c r="S64" i="1"/>
  <c r="T64" i="1"/>
  <c r="U64" i="1"/>
  <c r="V64" i="1"/>
  <c r="G57" i="1"/>
  <c r="H57" i="1"/>
  <c r="I57" i="1"/>
  <c r="J57" i="1"/>
  <c r="K57" i="1"/>
  <c r="L57" i="1"/>
  <c r="M57" i="1"/>
  <c r="N57" i="1"/>
  <c r="O57" i="1"/>
  <c r="Q57" i="1"/>
  <c r="R57" i="1"/>
  <c r="S57" i="1"/>
  <c r="T57" i="1"/>
  <c r="U57" i="1"/>
  <c r="V57" i="1"/>
  <c r="G51" i="1"/>
  <c r="H51" i="1"/>
  <c r="I51" i="1"/>
  <c r="J51" i="1"/>
  <c r="K51" i="1"/>
  <c r="L51" i="1"/>
  <c r="M51" i="1"/>
  <c r="N51" i="1"/>
  <c r="O51" i="1"/>
  <c r="Q51" i="1"/>
  <c r="R51" i="1"/>
  <c r="S51" i="1"/>
  <c r="T51" i="1"/>
  <c r="U51" i="1"/>
  <c r="V51" i="1"/>
  <c r="G49" i="1"/>
  <c r="H49" i="1"/>
  <c r="I49" i="1"/>
  <c r="J49" i="1"/>
  <c r="K49" i="1"/>
  <c r="L49" i="1"/>
  <c r="M49" i="1"/>
  <c r="N49" i="1"/>
  <c r="O49" i="1"/>
  <c r="Q49" i="1"/>
  <c r="R49" i="1"/>
  <c r="S49" i="1"/>
  <c r="T49" i="1"/>
  <c r="U49" i="1"/>
  <c r="V49" i="1"/>
  <c r="G43" i="1"/>
  <c r="H43" i="1"/>
  <c r="I43" i="1"/>
  <c r="J43" i="1"/>
  <c r="K43" i="1"/>
  <c r="L43" i="1"/>
  <c r="M43" i="1"/>
  <c r="N43" i="1"/>
  <c r="O43" i="1"/>
  <c r="Q43" i="1"/>
  <c r="R43" i="1"/>
  <c r="S43" i="1"/>
  <c r="T43" i="1"/>
  <c r="U43" i="1"/>
  <c r="V43" i="1"/>
  <c r="G40" i="1"/>
  <c r="H40" i="1"/>
  <c r="I40" i="1"/>
  <c r="J40" i="1"/>
  <c r="K40" i="1"/>
  <c r="L40" i="1"/>
  <c r="M40" i="1"/>
  <c r="N40" i="1"/>
  <c r="O40" i="1"/>
  <c r="Q40" i="1"/>
  <c r="R40" i="1"/>
  <c r="S40" i="1"/>
  <c r="T40" i="1"/>
  <c r="U40" i="1"/>
  <c r="V40" i="1"/>
  <c r="G28" i="1"/>
  <c r="H28" i="1"/>
  <c r="I28" i="1"/>
  <c r="J28" i="1"/>
  <c r="K28" i="1"/>
  <c r="L28" i="1"/>
  <c r="M28" i="1"/>
  <c r="N28" i="1"/>
  <c r="O28" i="1"/>
  <c r="Q28" i="1"/>
  <c r="R28" i="1"/>
  <c r="S28" i="1"/>
  <c r="T28" i="1"/>
  <c r="U28" i="1"/>
  <c r="V28" i="1"/>
  <c r="G24" i="1"/>
  <c r="H24" i="1"/>
  <c r="I24" i="1"/>
  <c r="J24" i="1"/>
  <c r="K24" i="1"/>
  <c r="L24" i="1"/>
  <c r="M24" i="1"/>
  <c r="N24" i="1"/>
  <c r="O24" i="1"/>
  <c r="Q24" i="1"/>
  <c r="R24" i="1"/>
  <c r="S24" i="1"/>
  <c r="T24" i="1"/>
  <c r="U24" i="1"/>
  <c r="V24" i="1"/>
  <c r="G20" i="1"/>
  <c r="H20" i="1"/>
  <c r="I20" i="1"/>
  <c r="J20" i="1"/>
  <c r="K20" i="1"/>
  <c r="L20" i="1"/>
  <c r="M20" i="1"/>
  <c r="N20" i="1"/>
  <c r="O20" i="1"/>
  <c r="Q20" i="1"/>
  <c r="R20" i="1"/>
  <c r="S20" i="1"/>
  <c r="T20" i="1"/>
  <c r="U20" i="1"/>
  <c r="V20" i="1"/>
  <c r="N17" i="1"/>
  <c r="O17" i="1"/>
  <c r="Q17" i="1"/>
  <c r="R17" i="1"/>
  <c r="S17" i="1"/>
  <c r="T17" i="1"/>
  <c r="U17" i="1"/>
  <c r="V17" i="1"/>
  <c r="H17" i="1"/>
  <c r="I17" i="1"/>
  <c r="J17" i="1"/>
  <c r="K17" i="1"/>
  <c r="L17" i="1"/>
  <c r="M17" i="1"/>
  <c r="G17" i="1"/>
  <c r="F173" i="1"/>
  <c r="F171" i="1"/>
  <c r="F169" i="1"/>
  <c r="F167" i="1"/>
  <c r="F165" i="1"/>
  <c r="F163" i="1"/>
  <c r="F159" i="1"/>
  <c r="F157" i="1"/>
  <c r="F155" i="1"/>
  <c r="F153" i="1"/>
  <c r="F151" i="1"/>
  <c r="F148" i="1"/>
  <c r="F144" i="1"/>
  <c r="F141" i="1"/>
  <c r="F139" i="1"/>
  <c r="F137" i="1"/>
  <c r="F135" i="1"/>
  <c r="F133" i="1"/>
  <c r="F131" i="1"/>
  <c r="F129" i="1"/>
  <c r="F97" i="1"/>
  <c r="F90" i="1"/>
  <c r="F67" i="1"/>
  <c r="F64" i="1"/>
  <c r="F57" i="1"/>
  <c r="F51" i="1"/>
  <c r="F49" i="1"/>
  <c r="F43" i="1"/>
  <c r="F40" i="1"/>
  <c r="F28" i="1"/>
  <c r="F24" i="1"/>
  <c r="F20" i="1"/>
  <c r="F17" i="1"/>
</calcChain>
</file>

<file path=xl/sharedStrings.xml><?xml version="1.0" encoding="utf-8"?>
<sst xmlns="http://schemas.openxmlformats.org/spreadsheetml/2006/main" count="696" uniqueCount="291">
  <si>
    <t>UNIVERSIDAD POLITECNICA DE MADRID</t>
  </si>
  <si>
    <t>Etiqueta</t>
  </si>
  <si>
    <t>Entidad</t>
  </si>
  <si>
    <t>Saldo 31/12 Eje. Ant.</t>
  </si>
  <si>
    <t>Amort. Acum. 31/12 Eje. Ant.</t>
  </si>
  <si>
    <t>Amort. Acum. Bajas Eje. Ant.</t>
  </si>
  <si>
    <t>Altas ejercicio</t>
  </si>
  <si>
    <t>Amortización ejercicio</t>
  </si>
  <si>
    <t>Atrasos amortización</t>
  </si>
  <si>
    <t>% Amort. Realizado</t>
  </si>
  <si>
    <t>Amort. Acum. 31/12</t>
  </si>
  <si>
    <t>Bajas ejercicio</t>
  </si>
  <si>
    <t>Amort. Acum. Bajas ejerc.</t>
  </si>
  <si>
    <t>Reincoporaciones</t>
  </si>
  <si>
    <t>Amort. Acum. Reinc.</t>
  </si>
  <si>
    <t>VNC Ejerc. Actual</t>
  </si>
  <si>
    <t>Saldo 31/12</t>
  </si>
  <si>
    <t>No amortizable</t>
  </si>
  <si>
    <t>Diferencia cambio estado</t>
  </si>
  <si>
    <t>Just. Gto. Elemento</t>
  </si>
  <si>
    <t>000101</t>
  </si>
  <si>
    <t>Edificio</t>
  </si>
  <si>
    <t>000201</t>
  </si>
  <si>
    <t>000301</t>
  </si>
  <si>
    <t>000501</t>
  </si>
  <si>
    <t>000502</t>
  </si>
  <si>
    <t>030101</t>
  </si>
  <si>
    <t>030102</t>
  </si>
  <si>
    <t>030103</t>
  </si>
  <si>
    <t>040101</t>
  </si>
  <si>
    <t>040102</t>
  </si>
  <si>
    <t>040103</t>
  </si>
  <si>
    <t>050101</t>
  </si>
  <si>
    <t>050102</t>
  </si>
  <si>
    <t>050103</t>
  </si>
  <si>
    <t>050104</t>
  </si>
  <si>
    <t>050105</t>
  </si>
  <si>
    <t>050106</t>
  </si>
  <si>
    <t>050107</t>
  </si>
  <si>
    <t>050108</t>
  </si>
  <si>
    <t>050109</t>
  </si>
  <si>
    <t>050110</t>
  </si>
  <si>
    <t>050111</t>
  </si>
  <si>
    <t>050201</t>
  </si>
  <si>
    <t>050202</t>
  </si>
  <si>
    <t>060101</t>
  </si>
  <si>
    <t>060102</t>
  </si>
  <si>
    <t>060103</t>
  </si>
  <si>
    <t>060201</t>
  </si>
  <si>
    <t>060401</t>
  </si>
  <si>
    <t>080101</t>
  </si>
  <si>
    <t>090101</t>
  </si>
  <si>
    <t>090102</t>
  </si>
  <si>
    <t>090103</t>
  </si>
  <si>
    <t>090104</t>
  </si>
  <si>
    <t>090105</t>
  </si>
  <si>
    <t>100101</t>
  </si>
  <si>
    <t>100102</t>
  </si>
  <si>
    <t>100103</t>
  </si>
  <si>
    <t>100104</t>
  </si>
  <si>
    <t>100105</t>
  </si>
  <si>
    <t>100106</t>
  </si>
  <si>
    <t>110101</t>
  </si>
  <si>
    <t>110102</t>
  </si>
  <si>
    <t>130101</t>
  </si>
  <si>
    <t>130102</t>
  </si>
  <si>
    <t>130103</t>
  </si>
  <si>
    <t>130104</t>
  </si>
  <si>
    <t>130105</t>
  </si>
  <si>
    <t>130106</t>
  </si>
  <si>
    <t>130107</t>
  </si>
  <si>
    <t>130108</t>
  </si>
  <si>
    <t>130109</t>
  </si>
  <si>
    <t>130110</t>
  </si>
  <si>
    <t>130111</t>
  </si>
  <si>
    <t>130112</t>
  </si>
  <si>
    <t>130113</t>
  </si>
  <si>
    <t>130114</t>
  </si>
  <si>
    <t>130115</t>
  </si>
  <si>
    <t>130116</t>
  </si>
  <si>
    <t>130117</t>
  </si>
  <si>
    <t>130118</t>
  </si>
  <si>
    <t>130119</t>
  </si>
  <si>
    <t>130120</t>
  </si>
  <si>
    <t>130121</t>
  </si>
  <si>
    <t>130122</t>
  </si>
  <si>
    <t>140101</t>
  </si>
  <si>
    <t>140102</t>
  </si>
  <si>
    <t>140103</t>
  </si>
  <si>
    <t>140104</t>
  </si>
  <si>
    <t>140105</t>
  </si>
  <si>
    <t>140106</t>
  </si>
  <si>
    <t>150101</t>
  </si>
  <si>
    <t>150102</t>
  </si>
  <si>
    <t>150103</t>
  </si>
  <si>
    <t>150104</t>
  </si>
  <si>
    <t>150105</t>
  </si>
  <si>
    <t>150106</t>
  </si>
  <si>
    <t>150107</t>
  </si>
  <si>
    <t>150108</t>
  </si>
  <si>
    <t>150109</t>
  </si>
  <si>
    <t>150201</t>
  </si>
  <si>
    <t>150202</t>
  </si>
  <si>
    <t>150203</t>
  </si>
  <si>
    <t>150204</t>
  </si>
  <si>
    <t>150205</t>
  </si>
  <si>
    <t>150206</t>
  </si>
  <si>
    <t>150207</t>
  </si>
  <si>
    <t>150208</t>
  </si>
  <si>
    <t>150209</t>
  </si>
  <si>
    <t>150210</t>
  </si>
  <si>
    <t>150211</t>
  </si>
  <si>
    <t>150212</t>
  </si>
  <si>
    <t>150213</t>
  </si>
  <si>
    <t>150214</t>
  </si>
  <si>
    <t>150215</t>
  </si>
  <si>
    <t>150301</t>
  </si>
  <si>
    <t>150302</t>
  </si>
  <si>
    <t>150303</t>
  </si>
  <si>
    <t>150304</t>
  </si>
  <si>
    <t>150305</t>
  </si>
  <si>
    <t>150306</t>
  </si>
  <si>
    <t>150307</t>
  </si>
  <si>
    <t>230059</t>
  </si>
  <si>
    <t>230061</t>
  </si>
  <si>
    <t>230063</t>
  </si>
  <si>
    <t>230094</t>
  </si>
  <si>
    <t>360101</t>
  </si>
  <si>
    <t>370101</t>
  </si>
  <si>
    <t>540101</t>
  </si>
  <si>
    <t>540102</t>
  </si>
  <si>
    <t>560101</t>
  </si>
  <si>
    <t>560102</t>
  </si>
  <si>
    <t>560103</t>
  </si>
  <si>
    <t>600101</t>
  </si>
  <si>
    <t>600102</t>
  </si>
  <si>
    <t>620101</t>
  </si>
  <si>
    <t>890101</t>
  </si>
  <si>
    <t>900101</t>
  </si>
  <si>
    <t>920101</t>
  </si>
  <si>
    <t>930101</t>
  </si>
  <si>
    <t>930102</t>
  </si>
  <si>
    <t>930201</t>
  </si>
  <si>
    <t>950101</t>
  </si>
  <si>
    <t>960101</t>
  </si>
  <si>
    <t>970101</t>
  </si>
  <si>
    <t>980101</t>
  </si>
  <si>
    <t>990101</t>
  </si>
  <si>
    <t>Total</t>
  </si>
  <si>
    <t>DESCRIPCIÓN</t>
  </si>
  <si>
    <t>CALIFICACIÓN JURÍDICA</t>
  </si>
  <si>
    <t>DERECHO</t>
  </si>
  <si>
    <t>000101 RECTORADO- EDIFICIO A</t>
  </si>
  <si>
    <t>DEMANIAL</t>
  </si>
  <si>
    <t>TITULARIDAD</t>
  </si>
  <si>
    <t>000201 RECTORADO - EDIFICIO B</t>
  </si>
  <si>
    <t>000301 RECTORADO - EDIFICIO C</t>
  </si>
  <si>
    <t xml:space="preserve">000501 RESIDENCIA LUCAS OLAZABAL - EDIFICIO 1 (ANTIGUO 000102) </t>
  </si>
  <si>
    <t>000502 RESIDENCIA LUCAS OLAZABAL - EDIFICIO 2 (ANTIGUO 000103)</t>
  </si>
  <si>
    <t>030101 ETS  ARQUITECTURA - EDIFICIO 1</t>
  </si>
  <si>
    <t>030102 ETS  ARQUITECTURA - EDIFICIO 2</t>
  </si>
  <si>
    <t>030103 ETS  ARQUITECTURA - EDIFICIO 3 - PUERTA LATINA</t>
  </si>
  <si>
    <t>040101 ETSI  CAMINOS, CANALES Y P. - EDIFICIO 1 PRINCIPAL</t>
  </si>
  <si>
    <t>040102 ETSI  CAMINOS, CANALES Y P. - SEDE RETIRO -  EDIFICIO 1</t>
  </si>
  <si>
    <t>040103 ETSI  CAMINOS, CANALES Y P. - SEDE RETIRO -  EDIFICIO 2</t>
  </si>
  <si>
    <t>050101 ETSI  INDUSTRIALES - EDIFICIO 1 - ESCUELA SUPERIOR</t>
  </si>
  <si>
    <t>ADSCRIPCIÓN</t>
  </si>
  <si>
    <t>050102 ETSI INDUSTRIALES - EDIFICIO 2 - LAB. TECNOLOGÍA QUÍMICA</t>
  </si>
  <si>
    <t>050103 ETSI INDUSTRIALES - EDIFICIO 3 - LABORATORIO HIDRÁULICA</t>
  </si>
  <si>
    <t>050104 ETSI INDUSTRIALES - EDIFICIO 4 - L. TECNOLOGÍA Y FÍSICA NUCLEAR</t>
  </si>
  <si>
    <t>050105 ETSI INDUSTRIALES - EDIFICIO 5 - LABORATORIO DE AUTOMÁTICA</t>
  </si>
  <si>
    <t>050106 ETSI INDUSTRIALES - EDIFICIO 6 - GIMNASIO</t>
  </si>
  <si>
    <t>050107 ETSI INDUSTRIALES - EDIFICIO 7 - LABORATORIO CENTRAL</t>
  </si>
  <si>
    <t>050108 ETSI INDUSTRIALES - EDIFICIO 8 - CITEF</t>
  </si>
  <si>
    <t>050109 ETSI INDUSTRIALES - EDIFICIO 9 - VESTUARIOS</t>
  </si>
  <si>
    <t>050110 ETSI INDUSTRIALES - EDIFICIO 10 - CEMIM</t>
  </si>
  <si>
    <t>050111 ETSI INDUSTRIALES  - EDIFICIO 11 - FRONTÓN</t>
  </si>
  <si>
    <t>050201 INSIA - EDIFICIO 1-</t>
  </si>
  <si>
    <t>TITULARIDAD SUELO</t>
  </si>
  <si>
    <t>050202 INSIA - EDIFICIO 2</t>
  </si>
  <si>
    <t>060101 ETSI MINAS Y ENERGÍA - EDIFICIO 1</t>
  </si>
  <si>
    <t>060102 ETSI MINAS Y ENERGIA - EDIFICIO 2</t>
  </si>
  <si>
    <t>060103 ETSI MINAS Y ENERGIA - EDIFICIO 3</t>
  </si>
  <si>
    <t>060201 ETSI MINAS Y ENERGIA - EDIFICIO  ALENZA (I)</t>
  </si>
  <si>
    <t>060401  ETSI MINAS Y ENERGIA - EDIFICIO  ALENZA (II)</t>
  </si>
  <si>
    <t>080101 ETSI NAVALES - EDIFICIO 1</t>
  </si>
  <si>
    <t>090101 ETSI TELECOMUNICACIÓN - EDIFICIO 1 - EDIFICIO PRINCIPAL</t>
  </si>
  <si>
    <t>090102 ETSI TELECOMUNICACION - EDIFICIO 2 - EDIFICIO B</t>
  </si>
  <si>
    <t>090103 ETSI TELECOMUNICACION - EDIFICIO 3 - EDIFICIO C</t>
  </si>
  <si>
    <t>090104 ETSI TELECOMUNICACION - EDIFICIO 4 - EDIFICIO D BIBLIOTECA ORIG</t>
  </si>
  <si>
    <t>090105 ETSI TELECOMUNICACION - EDIFICIO 5 - EDIFICIO D AMPLIACION BIBLIOTECA</t>
  </si>
  <si>
    <t>100101 ETSI INFORMÁTICOS - EDIFICIO 1</t>
  </si>
  <si>
    <t>100102 ETSI INFORMATICOS - EDIFICIO 2</t>
  </si>
  <si>
    <t>100103 ETSI INFORMATICOS - EDIFICIO 3</t>
  </si>
  <si>
    <t>100104 ETSI INFORMATICOS - EDIFICIO 4</t>
  </si>
  <si>
    <t>100105 ETSI INFORMATICOS - EDIFICIO 5</t>
  </si>
  <si>
    <t>100106 ETSI INFORMATICOS - EDIFICIO 6</t>
  </si>
  <si>
    <t xml:space="preserve">110101 CAIT - EDIFICIO 1 </t>
  </si>
  <si>
    <t xml:space="preserve">110102 CAIT - EDIFICIO 2 </t>
  </si>
  <si>
    <t>130101 ETSI MONTES, FORESTAL Y DEL MEDIO NATURAL (ANTIGUO 550101) - EDIFICIO 1</t>
  </si>
  <si>
    <t>130102 ETSI MONTES, FORESTAL Y DEL MEDIO NATURAL (ANTIGUO 550102) - EDIFICIO 2</t>
  </si>
  <si>
    <t>130103 ETSI MONTES, FORESTAL Y DEL MEDIO NATURAL (ANTIGUO 550103) - EDIFICIO 3</t>
  </si>
  <si>
    <t>130104 ETSI MONTES, FORESTAL Y DEL MEDIO NATURAL (ANTIGUO 070101) - EDIFICIO 4</t>
  </si>
  <si>
    <t>130105 ETSI MONTES, FORESTAL Y DEL MEDIO NATURAL (ANTIGUO 070102) - EDIFICIO 5</t>
  </si>
  <si>
    <t>130106 ETSI MONTES, FORESTAL Y DEL MEDIO NATURAL (ANTIGUO 070103) - EDIFICIO 6</t>
  </si>
  <si>
    <t>130107 ETSI MONTES, FORESTAL Y DEL MEDIO NATURAL (ANTIGUO 070104) - EDIFICIO 7</t>
  </si>
  <si>
    <t>130108 ETSI MONTES, FORESTAL Y DEL MEDIO NATURAL (ANTIGUO 070105) - EDIFICIO 8</t>
  </si>
  <si>
    <t>130109 ETSI MONTES, FORESTAL Y DEL MEDIO NATURAL (ANTIGUO 070106) - EDIFICIO 9</t>
  </si>
  <si>
    <t>130110 ETSI MONTES, FORESTAL Y DEL MEDIO NATURAL (ANTIGUO 070107) - EDIFICIO 10</t>
  </si>
  <si>
    <t>130111 ETSI MONTES, FORESTAL Y DEL MEDIO NATURAL (ANTIGUO 070108) - EDIFICIO 11</t>
  </si>
  <si>
    <t>130112 ETSI MONTES, FORESTAL Y DEL MEDIO NATURAL (ANTIGUO 070109) - EDIFICIO 12</t>
  </si>
  <si>
    <t>130113 ETSI MONTES, FORESTAL Y DEL MEDIO NATURAL (ANTIGUO 070110) - EDIFICIO 13</t>
  </si>
  <si>
    <t>130114 ETSI MONTES, FORESTAL Y DEL MEDIO NATURAL (ANTIGUO 070111) - EDIFICIO 14</t>
  </si>
  <si>
    <t>130115 ETSI MONTES, FORESTAL Y DEL MEDIO NATURAL (ANTIGUO 070112) - EDIFICIO 15</t>
  </si>
  <si>
    <t>130116 ETSI MONTES, FORESTAL Y DEL MEDIO NATURAL (ANTIGUO 070113) - EDIFICIO 16</t>
  </si>
  <si>
    <t>130117 ETSI MONTES, FORESTAL Y DEL MEDIO NATURAL(ANTIGUO  070114) - EDIFICIO 17</t>
  </si>
  <si>
    <t>130118 ETSI MONTES, FORESTAL Y DEL MEDIO NATURAL (ANTIGUO 070115) - EDIFICIO 18</t>
  </si>
  <si>
    <t>130119 ETSI MONTES, FORESTAL Y DEL MEDIO NATURAL (ANTIGUO 070116) - EDIFICIO 19</t>
  </si>
  <si>
    <t>130120 ETSI MONTES, FORESTAL Y DEL MEDIO NATURAL (ANTIGUO 070117) - EDIFICIO 20</t>
  </si>
  <si>
    <t>130121 ETSI MONTES, FORESTAL Y DEL MEDIO NATURAL (ANTIGUO 070118) - EDIFICIO 21</t>
  </si>
  <si>
    <t>130122 ETSI MONTES, FORESTAL Y DEL MEDIO NATURAL (ANTIGUO 070119) - EDIFICIO 22</t>
  </si>
  <si>
    <t>140101 ETSI AERONAUTICA Y DEL ESPACIO (ANTIGUO 010101)- EDIFICIO 1</t>
  </si>
  <si>
    <t>140102 ETSI AERONAUTICA Y DEL ESPACIO (ANTIGUO 510101)- EDIFICIO 2</t>
  </si>
  <si>
    <t>140103 ETSI AERONAUTICA Y DEL ESPACIO (ANTIGUO 010102)- EDIFICIO 3</t>
  </si>
  <si>
    <t>140104 ETSI AERONAUTICA Y DEL ESPACIO (ANTIGUO 010103)- EDIFICIO 4</t>
  </si>
  <si>
    <t>140105 ETSI AERONAUTICA Y DEL ESPACIO (ANTIGUO 510102)- EDIFICIO 5</t>
  </si>
  <si>
    <t>140106 ETSI AERONAUTICA Y DEL ESPACIO (ANTIGUO 510103)- EDIFICIO 6</t>
  </si>
  <si>
    <t>150101 ETSIAA Y DE BIOSISTEMAS (ANTIGUO 020101) -  EDIFICIO 1</t>
  </si>
  <si>
    <t>150102 ETSIAA Y DE BIOSISTEMAS (ANTIGUIO 520101) - EDIFICIO 2</t>
  </si>
  <si>
    <t>150103 ETSIAA Y DE BIOSISTEMAS (ANTIGUO 520102) - EDIFICIO 3</t>
  </si>
  <si>
    <t>150104 ETSIAA Y DE BIOSISTEMAS (ANTIGUO 520103) - EDIFICIO 4</t>
  </si>
  <si>
    <t>150105 ETSIAA Y DE BIOSISTEMAS (ANTIGUO 520104)  - EDIFICIO 5</t>
  </si>
  <si>
    <t>150106 ETSIAA Y DE BIOSISTEMAS (ANTIGUO 020102) - EDIFICIO 6</t>
  </si>
  <si>
    <t>150107 ETSIAA Y DE BIOSISTEMAS (ANTIGUO 020103) - EDIFICIO 7</t>
  </si>
  <si>
    <t>150108 ETSIAA Y DE BIOSISTEMAS (ANTIGUO 020104) - EDIFICIO 8</t>
  </si>
  <si>
    <t>150109 ETSIAA Y DE BIOSISTEMAS (ANTIGUO 020105) - EDIFICIO 9</t>
  </si>
  <si>
    <t>150201 ETSIAA Y DE BIOSISTEMAS (ANTIGUO 020201) - CAMPO NORTE - EDIFICIO 1</t>
  </si>
  <si>
    <t>150202 ETSIAA Y DE BIOSISTEMAS (ANTIGUO 020202)  - CAMPO NORTE - EDIFICIO 2</t>
  </si>
  <si>
    <t>150203 ETSIAA Y DE BIOSISTEMAS (ANTIGUO 020203) - CAMPO NORTE - EDIFICIO 3</t>
  </si>
  <si>
    <t>150204 ETSIAA Y DE BIOSISTEMAS (ANTIGUO 020204)- CAMPO NORTE - EDIFICIO  4</t>
  </si>
  <si>
    <t>150205 ETSIAA Y DE BIOSISTEMAS (ANTIGUO 020205)  - CAMPO NORTE - EDIFICIO  5</t>
  </si>
  <si>
    <t>150206 ETSIAA Y DE BIOSISTEMAS (ANTIGUO 020206) - CAMPO NORTE - EDIFICIO 6</t>
  </si>
  <si>
    <t>150207 ETSIAA Y DE BIOSISTEMAS (ANTIGUO 020207)  - CAMPO NORTE - EDIFICIO 7</t>
  </si>
  <si>
    <t>150208 ETSIAA Y DE BIOSISTEMAS (ANTIGUO 020208) - CAMPO NORTE - EDIFICIO 8</t>
  </si>
  <si>
    <t>150209 ETSIAA Y DE BIOSISTEMAS (ANTIGUO 020209)  - CAMPO NORTE - EDIFICIO 9</t>
  </si>
  <si>
    <t>150210 ETSIAA Y DE BIOSISTEMAS (ANTIGUO 020210)  - CAMPO NORTE - EDIFICIO 10</t>
  </si>
  <si>
    <t>150211 ETSIAA Y DE BIOSISTEMAS (ANTIGUO 020211)  - CAMPO NORTE - EDIFICIO 11</t>
  </si>
  <si>
    <t>150212 ETSIAA Y DE BIOSISTEMAS (ANTIGUO 020212) - CAMPO NORTE - EDIFICIO 12</t>
  </si>
  <si>
    <t>150213 ETSIAA Y DE BIOSISTEMAS (ANTIGUO 020213) - CAMPO NORTE - EDIFICIO 13</t>
  </si>
  <si>
    <t>150214 ETSIAA Y DE BIOSISTEMAS (ANTIGUO 020214) - CAMPO NORTE - EDIFICIO 14</t>
  </si>
  <si>
    <t>150215 ETSIAA Y DE BIOSISTEMAS - CAMPO NORTE - EDIFICIO 15</t>
  </si>
  <si>
    <t>150301 ETSIAA Y DE BIOSISTEMAS (ANTIGUO 020301) - CAMPO SUR - EDIFICIO 1</t>
  </si>
  <si>
    <t>150302 ETSIAA Y DE BIOSISTEMAS (ANTIGUO 020302) - CAMPO SUR - EDIFICIO 2</t>
  </si>
  <si>
    <t>150303 ETSIAA Y DE BIOSISTEMAS (ANTIGUO 020303) - CAMPO SUR - EDIFICIO 3</t>
  </si>
  <si>
    <t>150304 ETSIAA Y DE BIOSISTEMAS (ANTIGUO 020304)  - CAMPO SUR - EDIFICIO 4</t>
  </si>
  <si>
    <t>150305 ETSIAA Y DE BIOSISTEMAS (ANTIGUO 020305) - CAMPO SUR - EDIFICIO 5</t>
  </si>
  <si>
    <t>150306 ETSIAA Y DE BIOSISTEMAS (ANTIGUO 020306) - CAMPO SUR - EDIFICIO 6</t>
  </si>
  <si>
    <t>150307 ETSIAA Y DE BIOSISTEMAS (ANTIGUO 020307) - CAMPO SUR - EDIFICIO 7</t>
  </si>
  <si>
    <t>230059 ETS INGENIERIA Y SISTEMAS DE TELECOMUNICACIÓN - EDIFICIO 1</t>
  </si>
  <si>
    <t>230061 ETS INGENIERIA DE SISTEMAS INFORMÁTICOS - EDIFICIO 1</t>
  </si>
  <si>
    <t>230063 CAFETERIA Y ZONAS COMUNES-E.C.- CAMPUS SUR - EDIFICIO 1</t>
  </si>
  <si>
    <t>230094 CSDM- CENTRO SUPERIOR DE DISEÑO DE MODA - EDIFICIO 1</t>
  </si>
  <si>
    <t>TITULARIDAD (CONCESIÓN)</t>
  </si>
  <si>
    <t xml:space="preserve">360101 CEDINT-CESVIMA EDIFICIO 1 </t>
  </si>
  <si>
    <t>370101 CBGP-CENTRO DE BIOTECNOLOGÍA Y GENÓMICA DE PLANTAS-</t>
  </si>
  <si>
    <t>540101 ETS DE EDIFICACIÓN - EDIFICIO 1</t>
  </si>
  <si>
    <t>540102 ETS DE EDIFICACION - EDIFICIO 2</t>
  </si>
  <si>
    <t>560101 ETS INGENIERIA Y D. INDUSTRIAL - EDIFICIO 1</t>
  </si>
  <si>
    <t>560102 ETS INGENIERIA Y DISEÑO INDUSTRIAL - EDIFICIO 2</t>
  </si>
  <si>
    <t>560103 ETS INGENIERIA Y DISEÑO INDUSTRIAL - EDIFICIO 3</t>
  </si>
  <si>
    <t>600101 ETSI TOPOGRAFIA, GEOD. Y CARTOG. - EDIFICIO 1</t>
  </si>
  <si>
    <t>600102 ETSI TOPOGRAFIA, GEOD. Y CARTOG. - EDIFICIO 2</t>
  </si>
  <si>
    <t>620101 BIBLIOTECA CAMPUS SUR - EDIFICIO 1</t>
  </si>
  <si>
    <t>890101 VIVIENDA  C/ JUAN RAMON JIMENEZ - EDIFICIO 1</t>
  </si>
  <si>
    <t>PATRIMONIAL</t>
  </si>
  <si>
    <t>PROPIEDAD</t>
  </si>
  <si>
    <t>900101 EDIFICIO ARBOLEDA -CCP - EDIFICIO 1</t>
  </si>
  <si>
    <t>920101 POLIDEPORTIVO CAMPUS SUR - EDIFICIO 1</t>
  </si>
  <si>
    <t>930101 FAC.CC.ACT.FIS. Y DEPORTE - EDIFICIO 1 DOCENTE</t>
  </si>
  <si>
    <t>930102 FAC.CC.ACT.FIS. Y DEPORTE - EDIFICIO 2 DOCENTE</t>
  </si>
  <si>
    <t>930201 FAC.CC.ACT.FIS. Y DEPORTE - EDIF. 3 SOCIAL - EDIFICIO 1</t>
  </si>
  <si>
    <t>950101 LABORATORIO DE CULTIVO DE PLANTAS - EDIFICIO 1</t>
  </si>
  <si>
    <t>960101 FACULTAD DE  OPTICA - EDIFICIO 1</t>
  </si>
  <si>
    <t>970101 A. VILLAAMIL - EDIFICIO 1</t>
  </si>
  <si>
    <t>980101 POLIDEPORTIVO CAMPUS MONTEGANCEDO - EDIFICIO 1</t>
  </si>
  <si>
    <t>990101 CIDA- CENTRO INVES.Y DESAR. AEROESPAC. - EDIFICIO 1</t>
  </si>
  <si>
    <t>Subcuenta: 2.1.1.1 Construcciones ("total agregados" del informe de auditoría)</t>
  </si>
  <si>
    <t>Ajustes negativos  en la amortización acumulada por cambios de valoración</t>
  </si>
  <si>
    <t>TOTAL</t>
  </si>
  <si>
    <t>370101   Edificio 370101 CBGP-CENTRO DE BIOTECNOLOGIA Y GENÓMICA DE PLANTAS. - En 2024 se modifica el "derecho” que se ostenta sobre el edificio, pasando de Arrendamiento Financiero a Titularidad como consecuencia del ejercicio de opción de compra</t>
  </si>
  <si>
    <t>EDIFICIOS -AÑO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</si>
</sst>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</font>
    <font>
      <sz val="8"/>
      <color theme="1"/>
      <name val="Arial"/>
    </font>
    <font>
      <b/>
      <sz val="14"/>
      <color theme="1"/>
      <name val="Calibri"/>
    </font>
    <font>
      <i/>
      <sz val="16"/>
      <color rgb="FF7F7F7F"/>
      <name val="Calibri"/>
    </font>
    <font>
      <sz val="6"/>
      <color theme="1"/>
      <name val="Calibri"/>
    </font>
    <font>
      <b/>
      <sz val="6"/>
      <color rgb="FFFFFFFF"/>
      <name val="Calibri"/>
    </font>
    <font>
      <b/>
      <sz val="7"/>
      <color rgb="FFFFFFFF"/>
      <name val="Calibri"/>
      <family val="2"/>
    </font>
    <font>
      <sz val="6"/>
      <color theme="1"/>
      <name val="Calibri"/>
      <family val="2"/>
    </font>
    <font>
      <sz val="6"/>
      <name val="Calibri"/>
      <family val="2"/>
    </font>
    <font>
      <b/>
      <sz val="11"/>
      <color theme="1"/>
      <name val="Calibri"/>
      <family val="2"/>
    </font>
    <font>
      <sz val="7"/>
      <color theme="1"/>
      <name val="Calibri"/>
      <family val="2"/>
    </font>
    <font>
      <i/>
      <sz val="16"/>
      <color rgb="FF7F7F7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65BD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4" fontId="5" fillId="2" borderId="8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3" borderId="8" xfId="0" applyNumberFormat="1" applyFont="1" applyFill="1" applyBorder="1" applyAlignment="1">
      <alignment horizontal="right" vertical="center" wrapText="1"/>
    </xf>
    <xf numFmtId="4" fontId="4" fillId="3" borderId="9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4" fontId="5" fillId="2" borderId="8" xfId="0" applyNumberFormat="1" applyFont="1" applyFill="1" applyBorder="1" applyAlignment="1">
      <alignment horizontal="right" vertical="center" wrapText="1"/>
    </xf>
    <xf numFmtId="4" fontId="5" fillId="2" borderId="9" xfId="0" applyNumberFormat="1" applyFont="1" applyFill="1" applyBorder="1" applyAlignment="1">
      <alignment horizontal="right" vertical="center" wrapText="1"/>
    </xf>
    <xf numFmtId="4" fontId="7" fillId="3" borderId="8" xfId="0" applyNumberFormat="1" applyFont="1" applyFill="1" applyBorder="1" applyAlignment="1">
      <alignment horizontal="right" vertical="center" wrapText="1"/>
    </xf>
    <xf numFmtId="4" fontId="7" fillId="3" borderId="9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indent="1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center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33450" cy="73342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77"/>
  <sheetViews>
    <sheetView showGridLines="0" tabSelected="1" topLeftCell="A151" zoomScale="120" zoomScaleNormal="120" workbookViewId="0">
      <selection activeCell="A7" sqref="A7:X7"/>
    </sheetView>
  </sheetViews>
  <sheetFormatPr baseColWidth="10" defaultColWidth="9.140625" defaultRowHeight="15" x14ac:dyDescent="0.25"/>
  <cols>
    <col min="1" max="1" width="8.28515625" customWidth="1"/>
    <col min="2" max="2" width="7.85546875" customWidth="1"/>
    <col min="3" max="3" width="54.42578125" customWidth="1"/>
    <col min="4" max="4" width="14.140625" customWidth="1"/>
    <col min="5" max="5" width="16.85546875" bestFit="1" customWidth="1"/>
    <col min="6" max="6" width="12.85546875" customWidth="1"/>
    <col min="7" max="7" width="16.28515625" customWidth="1"/>
    <col min="8" max="8" width="15.5703125" customWidth="1"/>
    <col min="9" max="9" width="11.85546875" bestFit="1" customWidth="1"/>
    <col min="10" max="10" width="12.28515625" customWidth="1"/>
    <col min="11" max="11" width="12" customWidth="1"/>
    <col min="12" max="12" width="12.28515625" customWidth="1"/>
    <col min="13" max="13" width="12.5703125" customWidth="1"/>
    <col min="14" max="14" width="9.42578125" customWidth="1"/>
    <col min="15" max="15" width="5.28515625" customWidth="1"/>
    <col min="16" max="16" width="9" customWidth="1"/>
    <col min="17" max="17" width="9.5703125" customWidth="1"/>
    <col min="18" max="18" width="11" customWidth="1"/>
    <col min="19" max="19" width="14.28515625" bestFit="1" customWidth="1"/>
    <col min="20" max="20" width="12.140625" customWidth="1"/>
    <col min="21" max="21" width="10.42578125" customWidth="1"/>
    <col min="22" max="22" width="13" customWidth="1"/>
    <col min="23" max="23" width="10.28515625" customWidth="1"/>
    <col min="24" max="24" width="23.42578125" customWidth="1"/>
    <col min="25" max="25" width="1.5703125" customWidth="1"/>
  </cols>
  <sheetData>
    <row r="1" spans="1:28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8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6" spans="1:28" ht="18.75" x14ac:dyDescent="0.3">
      <c r="A6" s="38" t="s">
        <v>290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spans="1:28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11"/>
      <c r="Z7" s="11"/>
      <c r="AA7" s="11"/>
      <c r="AB7" s="11"/>
    </row>
    <row r="8" spans="1:28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8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8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8" ht="21.75" customHeight="1" x14ac:dyDescent="0.35">
      <c r="A11" s="39" t="s">
        <v>286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8" s="12" customFormat="1" ht="20.100000000000001" customHeight="1" x14ac:dyDescent="0.15">
      <c r="A12" s="34" t="s">
        <v>1</v>
      </c>
      <c r="B12" s="34" t="s">
        <v>2</v>
      </c>
      <c r="C12" s="34" t="s">
        <v>149</v>
      </c>
      <c r="D12" s="34" t="s">
        <v>150</v>
      </c>
      <c r="E12" s="34" t="s">
        <v>151</v>
      </c>
      <c r="F12" s="34" t="s">
        <v>3</v>
      </c>
      <c r="G12" s="34" t="s">
        <v>4</v>
      </c>
      <c r="H12" s="34" t="s">
        <v>5</v>
      </c>
      <c r="I12" s="34" t="s">
        <v>6</v>
      </c>
      <c r="J12" s="34" t="s">
        <v>7</v>
      </c>
      <c r="K12" s="34" t="s">
        <v>8</v>
      </c>
      <c r="L12" s="34" t="s">
        <v>9</v>
      </c>
      <c r="M12" s="34" t="s">
        <v>10</v>
      </c>
      <c r="N12" s="34" t="s">
        <v>11</v>
      </c>
      <c r="O12" s="41" t="s">
        <v>12</v>
      </c>
      <c r="P12" s="42"/>
      <c r="Q12" s="34" t="s">
        <v>13</v>
      </c>
      <c r="R12" s="34" t="s">
        <v>14</v>
      </c>
      <c r="S12" s="34" t="s">
        <v>15</v>
      </c>
      <c r="T12" s="34" t="s">
        <v>16</v>
      </c>
      <c r="U12" s="34" t="s">
        <v>17</v>
      </c>
      <c r="V12" s="34" t="s">
        <v>18</v>
      </c>
      <c r="W12" s="34" t="s">
        <v>19</v>
      </c>
      <c r="X12" s="34" t="s">
        <v>287</v>
      </c>
    </row>
    <row r="13" spans="1:28" s="12" customFormat="1" ht="20.100000000000001" customHeight="1" x14ac:dyDescent="0.1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43"/>
      <c r="P13" s="44"/>
      <c r="Q13" s="35"/>
      <c r="R13" s="35"/>
      <c r="S13" s="35"/>
      <c r="T13" s="35"/>
      <c r="U13" s="35"/>
      <c r="V13" s="35"/>
      <c r="W13" s="35"/>
      <c r="X13" s="35"/>
    </row>
    <row r="14" spans="1:28" x14ac:dyDescent="0.25">
      <c r="A14" s="1" t="s">
        <v>20</v>
      </c>
      <c r="B14" s="1" t="s">
        <v>21</v>
      </c>
      <c r="C14" s="9" t="s">
        <v>152</v>
      </c>
      <c r="D14" s="9" t="s">
        <v>153</v>
      </c>
      <c r="E14" s="9" t="s">
        <v>154</v>
      </c>
      <c r="F14" s="2">
        <v>5166786.8600000003</v>
      </c>
      <c r="G14" s="2">
        <v>1471500.31</v>
      </c>
      <c r="H14" s="2">
        <v>0</v>
      </c>
      <c r="I14" s="2">
        <v>0</v>
      </c>
      <c r="J14" s="2">
        <v>76985.14</v>
      </c>
      <c r="K14" s="2">
        <v>0</v>
      </c>
      <c r="L14" s="2">
        <v>1</v>
      </c>
      <c r="M14" s="2">
        <v>1548485.45</v>
      </c>
      <c r="N14" s="2">
        <v>0</v>
      </c>
      <c r="O14" s="25">
        <v>0</v>
      </c>
      <c r="P14" s="26"/>
      <c r="Q14" s="2">
        <v>0</v>
      </c>
      <c r="R14" s="2">
        <v>0</v>
      </c>
      <c r="S14" s="2">
        <v>3618301.41</v>
      </c>
      <c r="T14" s="2">
        <v>5166786.8600000003</v>
      </c>
      <c r="U14" s="2">
        <v>0</v>
      </c>
      <c r="V14" s="2">
        <v>0</v>
      </c>
      <c r="W14" s="3"/>
      <c r="X14" s="3"/>
    </row>
    <row r="15" spans="1:28" x14ac:dyDescent="0.25">
      <c r="A15" s="1" t="s">
        <v>22</v>
      </c>
      <c r="B15" s="1" t="s">
        <v>21</v>
      </c>
      <c r="C15" s="9" t="s">
        <v>155</v>
      </c>
      <c r="D15" s="9" t="s">
        <v>153</v>
      </c>
      <c r="E15" s="9" t="s">
        <v>154</v>
      </c>
      <c r="F15" s="2">
        <v>1971315.22</v>
      </c>
      <c r="G15" s="2">
        <v>409329.19</v>
      </c>
      <c r="H15" s="2">
        <v>0</v>
      </c>
      <c r="I15" s="2">
        <v>0</v>
      </c>
      <c r="J15" s="2">
        <v>22637.48</v>
      </c>
      <c r="K15" s="2">
        <v>0</v>
      </c>
      <c r="L15" s="2">
        <v>1</v>
      </c>
      <c r="M15" s="2">
        <v>431966.67</v>
      </c>
      <c r="N15" s="2">
        <v>0</v>
      </c>
      <c r="O15" s="25">
        <v>0</v>
      </c>
      <c r="P15" s="26"/>
      <c r="Q15" s="2">
        <v>0</v>
      </c>
      <c r="R15" s="2">
        <v>0</v>
      </c>
      <c r="S15" s="2">
        <v>1539348.55</v>
      </c>
      <c r="T15" s="2">
        <v>1971315.22</v>
      </c>
      <c r="U15" s="2">
        <v>0</v>
      </c>
      <c r="V15" s="2">
        <v>0</v>
      </c>
      <c r="W15" s="3"/>
      <c r="X15" s="3"/>
    </row>
    <row r="16" spans="1:28" x14ac:dyDescent="0.25">
      <c r="A16" s="1" t="s">
        <v>23</v>
      </c>
      <c r="B16" s="1" t="s">
        <v>21</v>
      </c>
      <c r="C16" s="9" t="s">
        <v>156</v>
      </c>
      <c r="D16" s="9" t="s">
        <v>153</v>
      </c>
      <c r="E16" s="9" t="s">
        <v>154</v>
      </c>
      <c r="F16" s="2">
        <v>851437.68</v>
      </c>
      <c r="G16" s="2">
        <v>173611.98</v>
      </c>
      <c r="H16" s="2">
        <v>0</v>
      </c>
      <c r="I16" s="2">
        <v>0</v>
      </c>
      <c r="J16" s="2">
        <v>9823.56</v>
      </c>
      <c r="K16" s="2">
        <v>0</v>
      </c>
      <c r="L16" s="2">
        <v>1</v>
      </c>
      <c r="M16" s="2">
        <v>183435.54</v>
      </c>
      <c r="N16" s="2">
        <v>0</v>
      </c>
      <c r="O16" s="25">
        <v>0</v>
      </c>
      <c r="P16" s="26"/>
      <c r="Q16" s="2">
        <v>0</v>
      </c>
      <c r="R16" s="2">
        <v>0</v>
      </c>
      <c r="S16" s="2">
        <v>668002.14</v>
      </c>
      <c r="T16" s="2">
        <v>851437.68</v>
      </c>
      <c r="U16" s="2">
        <v>0</v>
      </c>
      <c r="V16" s="2">
        <v>0</v>
      </c>
      <c r="W16" s="3"/>
      <c r="X16" s="3"/>
    </row>
    <row r="17" spans="1:24" x14ac:dyDescent="0.25">
      <c r="A17" s="14"/>
      <c r="B17" s="14"/>
      <c r="C17" s="15" t="s">
        <v>288</v>
      </c>
      <c r="D17" s="15"/>
      <c r="E17" s="15"/>
      <c r="F17" s="16">
        <f>F14+F15+F16</f>
        <v>7989539.7599999998</v>
      </c>
      <c r="G17" s="16">
        <f>G14+G15+G16</f>
        <v>2054441.48</v>
      </c>
      <c r="H17" s="16">
        <f t="shared" ref="H17:M17" si="0">H14+H15+H16</f>
        <v>0</v>
      </c>
      <c r="I17" s="16">
        <f t="shared" si="0"/>
        <v>0</v>
      </c>
      <c r="J17" s="16">
        <f t="shared" si="0"/>
        <v>109446.18</v>
      </c>
      <c r="K17" s="16">
        <f t="shared" si="0"/>
        <v>0</v>
      </c>
      <c r="L17" s="16">
        <f t="shared" si="0"/>
        <v>3</v>
      </c>
      <c r="M17" s="16">
        <f t="shared" si="0"/>
        <v>2163887.6599999997</v>
      </c>
      <c r="N17" s="16">
        <f t="shared" ref="N17" si="1">N14+N15+N16</f>
        <v>0</v>
      </c>
      <c r="O17" s="27">
        <f t="shared" ref="O17" si="2">O14+O15+O16</f>
        <v>0</v>
      </c>
      <c r="P17" s="28"/>
      <c r="Q17" s="16">
        <f t="shared" ref="Q17" si="3">Q14+Q15+Q16</f>
        <v>0</v>
      </c>
      <c r="R17" s="16">
        <f t="shared" ref="R17" si="4">R14+R15+R16</f>
        <v>0</v>
      </c>
      <c r="S17" s="16">
        <f t="shared" ref="S17" si="5">S14+S15+S16</f>
        <v>5825652.0999999996</v>
      </c>
      <c r="T17" s="16">
        <f t="shared" ref="T17" si="6">T14+T15+T16</f>
        <v>7989539.7599999998</v>
      </c>
      <c r="U17" s="16">
        <f t="shared" ref="U17" si="7">U14+U15+U16</f>
        <v>0</v>
      </c>
      <c r="V17" s="16">
        <f t="shared" ref="V17" si="8">V14+V15+V16</f>
        <v>0</v>
      </c>
      <c r="W17" s="17"/>
      <c r="X17" s="17"/>
    </row>
    <row r="18" spans="1:24" x14ac:dyDescent="0.25">
      <c r="A18" s="1" t="s">
        <v>24</v>
      </c>
      <c r="B18" s="1" t="s">
        <v>21</v>
      </c>
      <c r="C18" s="9" t="s">
        <v>157</v>
      </c>
      <c r="D18" s="9" t="s">
        <v>153</v>
      </c>
      <c r="E18" s="9" t="s">
        <v>154</v>
      </c>
      <c r="F18" s="2">
        <v>2513067.2000000002</v>
      </c>
      <c r="G18" s="2">
        <v>669395.68999999994</v>
      </c>
      <c r="H18" s="2">
        <v>0</v>
      </c>
      <c r="I18" s="2">
        <v>0</v>
      </c>
      <c r="J18" s="2">
        <v>39227.050000000003</v>
      </c>
      <c r="K18" s="2">
        <v>0</v>
      </c>
      <c r="L18" s="2">
        <v>1</v>
      </c>
      <c r="M18" s="2">
        <v>708622.74</v>
      </c>
      <c r="N18" s="2">
        <v>0</v>
      </c>
      <c r="O18" s="25">
        <v>0</v>
      </c>
      <c r="P18" s="26"/>
      <c r="Q18" s="2">
        <v>0</v>
      </c>
      <c r="R18" s="2">
        <v>0</v>
      </c>
      <c r="S18" s="2">
        <v>1804444.46</v>
      </c>
      <c r="T18" s="2">
        <v>2513067.2000000002</v>
      </c>
      <c r="U18" s="2">
        <v>0</v>
      </c>
      <c r="V18" s="2">
        <v>0</v>
      </c>
      <c r="W18" s="3"/>
      <c r="X18" s="3"/>
    </row>
    <row r="19" spans="1:24" x14ac:dyDescent="0.25">
      <c r="A19" s="1" t="s">
        <v>25</v>
      </c>
      <c r="B19" s="1" t="s">
        <v>21</v>
      </c>
      <c r="C19" s="9" t="s">
        <v>158</v>
      </c>
      <c r="D19" s="9" t="s">
        <v>153</v>
      </c>
      <c r="E19" s="9" t="s">
        <v>154</v>
      </c>
      <c r="F19" s="2">
        <v>89960.8</v>
      </c>
      <c r="G19" s="2">
        <v>22355.94</v>
      </c>
      <c r="H19" s="2">
        <v>0</v>
      </c>
      <c r="I19" s="2">
        <v>0</v>
      </c>
      <c r="J19" s="2">
        <v>1300.0899999999999</v>
      </c>
      <c r="K19" s="2">
        <v>0</v>
      </c>
      <c r="L19" s="2">
        <v>1</v>
      </c>
      <c r="M19" s="2">
        <v>23656.03</v>
      </c>
      <c r="N19" s="2">
        <v>0</v>
      </c>
      <c r="O19" s="25">
        <v>0</v>
      </c>
      <c r="P19" s="26"/>
      <c r="Q19" s="2">
        <v>0</v>
      </c>
      <c r="R19" s="2">
        <v>0</v>
      </c>
      <c r="S19" s="2">
        <v>66304.77</v>
      </c>
      <c r="T19" s="2">
        <v>89960.8</v>
      </c>
      <c r="U19" s="2">
        <v>0</v>
      </c>
      <c r="V19" s="2">
        <v>0</v>
      </c>
      <c r="W19" s="3"/>
      <c r="X19" s="3"/>
    </row>
    <row r="20" spans="1:24" x14ac:dyDescent="0.25">
      <c r="A20" s="14"/>
      <c r="B20" s="14"/>
      <c r="C20" s="15" t="s">
        <v>288</v>
      </c>
      <c r="D20" s="15"/>
      <c r="E20" s="15"/>
      <c r="F20" s="23">
        <f>F18+F19</f>
        <v>2603028</v>
      </c>
      <c r="G20" s="23">
        <f t="shared" ref="G20:V20" si="9">G18+G19</f>
        <v>691751.62999999989</v>
      </c>
      <c r="H20" s="23">
        <f t="shared" si="9"/>
        <v>0</v>
      </c>
      <c r="I20" s="23">
        <f t="shared" si="9"/>
        <v>0</v>
      </c>
      <c r="J20" s="23">
        <f t="shared" si="9"/>
        <v>40527.14</v>
      </c>
      <c r="K20" s="23">
        <f t="shared" si="9"/>
        <v>0</v>
      </c>
      <c r="L20" s="23">
        <f t="shared" si="9"/>
        <v>2</v>
      </c>
      <c r="M20" s="23">
        <f t="shared" si="9"/>
        <v>732278.77</v>
      </c>
      <c r="N20" s="23">
        <f t="shared" si="9"/>
        <v>0</v>
      </c>
      <c r="O20" s="32">
        <f t="shared" si="9"/>
        <v>0</v>
      </c>
      <c r="P20" s="33"/>
      <c r="Q20" s="23">
        <f t="shared" si="9"/>
        <v>0</v>
      </c>
      <c r="R20" s="23">
        <f t="shared" si="9"/>
        <v>0</v>
      </c>
      <c r="S20" s="23">
        <f t="shared" si="9"/>
        <v>1870749.23</v>
      </c>
      <c r="T20" s="23">
        <f t="shared" si="9"/>
        <v>2603028</v>
      </c>
      <c r="U20" s="23">
        <f t="shared" si="9"/>
        <v>0</v>
      </c>
      <c r="V20" s="23">
        <f t="shared" si="9"/>
        <v>0</v>
      </c>
      <c r="W20" s="17"/>
      <c r="X20" s="17"/>
    </row>
    <row r="21" spans="1:24" x14ac:dyDescent="0.25">
      <c r="A21" s="1" t="s">
        <v>26</v>
      </c>
      <c r="B21" s="1" t="s">
        <v>21</v>
      </c>
      <c r="C21" s="9" t="s">
        <v>159</v>
      </c>
      <c r="D21" s="9" t="s">
        <v>153</v>
      </c>
      <c r="E21" s="9" t="s">
        <v>154</v>
      </c>
      <c r="F21" s="2">
        <v>15535920.439999999</v>
      </c>
      <c r="G21" s="2">
        <v>3975329.51</v>
      </c>
      <c r="H21" s="2">
        <v>0</v>
      </c>
      <c r="I21" s="2">
        <v>0</v>
      </c>
      <c r="J21" s="2">
        <v>226678.25</v>
      </c>
      <c r="K21" s="2">
        <v>0</v>
      </c>
      <c r="L21" s="2">
        <v>1</v>
      </c>
      <c r="M21" s="2">
        <v>4202007.76</v>
      </c>
      <c r="N21" s="2">
        <v>0</v>
      </c>
      <c r="O21" s="25">
        <v>0</v>
      </c>
      <c r="P21" s="26"/>
      <c r="Q21" s="2">
        <v>0</v>
      </c>
      <c r="R21" s="2">
        <v>0</v>
      </c>
      <c r="S21" s="2">
        <v>11333912.68</v>
      </c>
      <c r="T21" s="2">
        <v>15535920.439999999</v>
      </c>
      <c r="U21" s="2">
        <v>0</v>
      </c>
      <c r="V21" s="2">
        <v>0</v>
      </c>
      <c r="W21" s="3"/>
      <c r="X21" s="3"/>
    </row>
    <row r="22" spans="1:24" x14ac:dyDescent="0.25">
      <c r="A22" s="1" t="s">
        <v>27</v>
      </c>
      <c r="B22" s="1" t="s">
        <v>21</v>
      </c>
      <c r="C22" s="9" t="s">
        <v>160</v>
      </c>
      <c r="D22" s="9" t="s">
        <v>153</v>
      </c>
      <c r="E22" s="9" t="s">
        <v>154</v>
      </c>
      <c r="F22" s="2">
        <v>3489364.55</v>
      </c>
      <c r="G22" s="2">
        <v>859940.11</v>
      </c>
      <c r="H22" s="2">
        <v>0</v>
      </c>
      <c r="I22" s="2">
        <v>0</v>
      </c>
      <c r="J22" s="2">
        <v>48693.05</v>
      </c>
      <c r="K22" s="2">
        <v>0</v>
      </c>
      <c r="L22" s="2">
        <v>1</v>
      </c>
      <c r="M22" s="2">
        <v>908633.16</v>
      </c>
      <c r="N22" s="2">
        <v>0</v>
      </c>
      <c r="O22" s="25">
        <v>0</v>
      </c>
      <c r="P22" s="26"/>
      <c r="Q22" s="2">
        <v>0</v>
      </c>
      <c r="R22" s="2">
        <v>0</v>
      </c>
      <c r="S22" s="2">
        <v>2580731.39</v>
      </c>
      <c r="T22" s="2">
        <v>3489364.55</v>
      </c>
      <c r="U22" s="2">
        <v>0</v>
      </c>
      <c r="V22" s="2">
        <v>0</v>
      </c>
      <c r="W22" s="3"/>
      <c r="X22" s="3"/>
    </row>
    <row r="23" spans="1:24" x14ac:dyDescent="0.25">
      <c r="A23" s="1" t="s">
        <v>28</v>
      </c>
      <c r="B23" s="1" t="s">
        <v>21</v>
      </c>
      <c r="C23" s="9" t="s">
        <v>161</v>
      </c>
      <c r="D23" s="9" t="s">
        <v>153</v>
      </c>
      <c r="E23" s="9" t="s">
        <v>154</v>
      </c>
      <c r="F23" s="2">
        <v>455119.8</v>
      </c>
      <c r="G23" s="2">
        <v>24439.32</v>
      </c>
      <c r="H23" s="2">
        <v>0</v>
      </c>
      <c r="I23" s="2">
        <v>0</v>
      </c>
      <c r="J23" s="2">
        <v>9102.4</v>
      </c>
      <c r="K23" s="2">
        <v>0</v>
      </c>
      <c r="L23" s="2">
        <v>1</v>
      </c>
      <c r="M23" s="2">
        <v>33541.72</v>
      </c>
      <c r="N23" s="2">
        <v>0</v>
      </c>
      <c r="O23" s="25">
        <v>0</v>
      </c>
      <c r="P23" s="26"/>
      <c r="Q23" s="2">
        <v>0</v>
      </c>
      <c r="R23" s="2">
        <v>0</v>
      </c>
      <c r="S23" s="2">
        <v>421578.08</v>
      </c>
      <c r="T23" s="2">
        <v>455119.8</v>
      </c>
      <c r="U23" s="2">
        <v>0</v>
      </c>
      <c r="V23" s="2">
        <v>0</v>
      </c>
      <c r="W23" s="3"/>
      <c r="X23" s="3"/>
    </row>
    <row r="24" spans="1:24" x14ac:dyDescent="0.25">
      <c r="A24" s="14"/>
      <c r="B24" s="14"/>
      <c r="C24" s="15" t="s">
        <v>288</v>
      </c>
      <c r="D24" s="15"/>
      <c r="E24" s="15"/>
      <c r="F24" s="16">
        <f>F21+F22+F23</f>
        <v>19480404.789999999</v>
      </c>
      <c r="G24" s="16">
        <f t="shared" ref="G24:V24" si="10">G21+G22+G23</f>
        <v>4859708.9400000004</v>
      </c>
      <c r="H24" s="16">
        <f t="shared" si="10"/>
        <v>0</v>
      </c>
      <c r="I24" s="16">
        <f t="shared" si="10"/>
        <v>0</v>
      </c>
      <c r="J24" s="16">
        <f t="shared" si="10"/>
        <v>284473.7</v>
      </c>
      <c r="K24" s="16">
        <f t="shared" si="10"/>
        <v>0</v>
      </c>
      <c r="L24" s="16">
        <f t="shared" si="10"/>
        <v>3</v>
      </c>
      <c r="M24" s="16">
        <f t="shared" si="10"/>
        <v>5144182.6399999997</v>
      </c>
      <c r="N24" s="16">
        <f t="shared" si="10"/>
        <v>0</v>
      </c>
      <c r="O24" s="27">
        <f t="shared" si="10"/>
        <v>0</v>
      </c>
      <c r="P24" s="28"/>
      <c r="Q24" s="16">
        <f t="shared" si="10"/>
        <v>0</v>
      </c>
      <c r="R24" s="16">
        <f t="shared" si="10"/>
        <v>0</v>
      </c>
      <c r="S24" s="16">
        <f t="shared" si="10"/>
        <v>14336222.15</v>
      </c>
      <c r="T24" s="16">
        <f t="shared" si="10"/>
        <v>19480404.789999999</v>
      </c>
      <c r="U24" s="16">
        <f t="shared" si="10"/>
        <v>0</v>
      </c>
      <c r="V24" s="16">
        <f t="shared" si="10"/>
        <v>0</v>
      </c>
      <c r="W24" s="17"/>
      <c r="X24" s="17"/>
    </row>
    <row r="25" spans="1:24" x14ac:dyDescent="0.25">
      <c r="A25" s="1" t="s">
        <v>29</v>
      </c>
      <c r="B25" s="1" t="s">
        <v>21</v>
      </c>
      <c r="C25" s="9" t="s">
        <v>162</v>
      </c>
      <c r="D25" s="9" t="s">
        <v>153</v>
      </c>
      <c r="E25" s="9" t="s">
        <v>154</v>
      </c>
      <c r="F25" s="2">
        <v>20742088.59</v>
      </c>
      <c r="G25" s="2">
        <v>6386219.3399999999</v>
      </c>
      <c r="H25" s="2">
        <v>0</v>
      </c>
      <c r="I25" s="2">
        <v>0</v>
      </c>
      <c r="J25" s="2">
        <v>341806.41</v>
      </c>
      <c r="K25" s="2">
        <v>0</v>
      </c>
      <c r="L25" s="2">
        <v>1</v>
      </c>
      <c r="M25" s="2">
        <v>6728025.75</v>
      </c>
      <c r="N25" s="2">
        <v>0</v>
      </c>
      <c r="O25" s="25">
        <v>0</v>
      </c>
      <c r="P25" s="26"/>
      <c r="Q25" s="2">
        <v>0</v>
      </c>
      <c r="R25" s="2">
        <v>0</v>
      </c>
      <c r="S25" s="2">
        <v>14014062.84</v>
      </c>
      <c r="T25" s="2">
        <v>20742088.59</v>
      </c>
      <c r="U25" s="2">
        <v>0</v>
      </c>
      <c r="V25" s="2">
        <v>0</v>
      </c>
      <c r="W25" s="3"/>
      <c r="X25" s="3"/>
    </row>
    <row r="26" spans="1:24" x14ac:dyDescent="0.25">
      <c r="A26" s="1" t="s">
        <v>30</v>
      </c>
      <c r="B26" s="1" t="s">
        <v>21</v>
      </c>
      <c r="C26" s="9" t="s">
        <v>163</v>
      </c>
      <c r="D26" s="9" t="s">
        <v>153</v>
      </c>
      <c r="E26" s="9" t="s">
        <v>154</v>
      </c>
      <c r="F26" s="2">
        <v>5707516.3099999996</v>
      </c>
      <c r="G26" s="2">
        <v>1526092.09</v>
      </c>
      <c r="H26" s="2">
        <v>0</v>
      </c>
      <c r="I26" s="2">
        <v>0</v>
      </c>
      <c r="J26" s="2">
        <v>88966.47</v>
      </c>
      <c r="K26" s="2">
        <v>0</v>
      </c>
      <c r="L26" s="2">
        <v>1</v>
      </c>
      <c r="M26" s="2">
        <v>1615058.56</v>
      </c>
      <c r="N26" s="2">
        <v>0</v>
      </c>
      <c r="O26" s="25">
        <v>0</v>
      </c>
      <c r="P26" s="26"/>
      <c r="Q26" s="2">
        <v>0</v>
      </c>
      <c r="R26" s="2">
        <v>0</v>
      </c>
      <c r="S26" s="2">
        <v>4092457.75</v>
      </c>
      <c r="T26" s="2">
        <v>5707516.3099999996</v>
      </c>
      <c r="U26" s="2">
        <v>0</v>
      </c>
      <c r="V26" s="2">
        <v>0</v>
      </c>
      <c r="W26" s="3"/>
      <c r="X26" s="3"/>
    </row>
    <row r="27" spans="1:24" x14ac:dyDescent="0.25">
      <c r="A27" s="1" t="s">
        <v>31</v>
      </c>
      <c r="B27" s="1" t="s">
        <v>21</v>
      </c>
      <c r="C27" s="9" t="s">
        <v>164</v>
      </c>
      <c r="D27" s="9" t="s">
        <v>153</v>
      </c>
      <c r="E27" s="9" t="s">
        <v>154</v>
      </c>
      <c r="F27" s="2">
        <v>367930.59</v>
      </c>
      <c r="G27" s="2">
        <v>86643.73</v>
      </c>
      <c r="H27" s="2">
        <v>0</v>
      </c>
      <c r="I27" s="2">
        <v>0</v>
      </c>
      <c r="J27" s="2">
        <v>3853.24</v>
      </c>
      <c r="K27" s="2">
        <v>0</v>
      </c>
      <c r="L27" s="2">
        <v>1</v>
      </c>
      <c r="M27" s="2">
        <v>90496.97</v>
      </c>
      <c r="N27" s="2">
        <v>0</v>
      </c>
      <c r="O27" s="25">
        <v>0</v>
      </c>
      <c r="P27" s="26"/>
      <c r="Q27" s="2">
        <v>0</v>
      </c>
      <c r="R27" s="2">
        <v>0</v>
      </c>
      <c r="S27" s="2">
        <v>277433.62</v>
      </c>
      <c r="T27" s="2">
        <v>367930.59</v>
      </c>
      <c r="U27" s="2">
        <v>0</v>
      </c>
      <c r="V27" s="2">
        <v>0</v>
      </c>
      <c r="W27" s="3"/>
      <c r="X27" s="3"/>
    </row>
    <row r="28" spans="1:24" x14ac:dyDescent="0.25">
      <c r="A28" s="14"/>
      <c r="B28" s="14"/>
      <c r="C28" s="15" t="s">
        <v>288</v>
      </c>
      <c r="D28" s="15"/>
      <c r="E28" s="15"/>
      <c r="F28" s="16">
        <f>F25+F26+F27</f>
        <v>26817535.489999998</v>
      </c>
      <c r="G28" s="16">
        <f t="shared" ref="G28:V28" si="11">G25+G26+G27</f>
        <v>7998955.1600000001</v>
      </c>
      <c r="H28" s="16">
        <f t="shared" si="11"/>
        <v>0</v>
      </c>
      <c r="I28" s="16">
        <f t="shared" si="11"/>
        <v>0</v>
      </c>
      <c r="J28" s="16">
        <f t="shared" si="11"/>
        <v>434626.12</v>
      </c>
      <c r="K28" s="16">
        <f t="shared" si="11"/>
        <v>0</v>
      </c>
      <c r="L28" s="16">
        <f t="shared" si="11"/>
        <v>3</v>
      </c>
      <c r="M28" s="16">
        <f t="shared" si="11"/>
        <v>8433581.2800000012</v>
      </c>
      <c r="N28" s="16">
        <f t="shared" si="11"/>
        <v>0</v>
      </c>
      <c r="O28" s="27">
        <f t="shared" si="11"/>
        <v>0</v>
      </c>
      <c r="P28" s="28"/>
      <c r="Q28" s="16">
        <f t="shared" si="11"/>
        <v>0</v>
      </c>
      <c r="R28" s="16">
        <f t="shared" si="11"/>
        <v>0</v>
      </c>
      <c r="S28" s="16">
        <f t="shared" si="11"/>
        <v>18383954.210000001</v>
      </c>
      <c r="T28" s="16">
        <f t="shared" si="11"/>
        <v>26817535.489999998</v>
      </c>
      <c r="U28" s="16">
        <f t="shared" si="11"/>
        <v>0</v>
      </c>
      <c r="V28" s="16">
        <f t="shared" si="11"/>
        <v>0</v>
      </c>
      <c r="W28" s="17"/>
      <c r="X28" s="17"/>
    </row>
    <row r="29" spans="1:24" x14ac:dyDescent="0.25">
      <c r="A29" s="1" t="s">
        <v>32</v>
      </c>
      <c r="B29" s="1" t="s">
        <v>21</v>
      </c>
      <c r="C29" s="9" t="s">
        <v>165</v>
      </c>
      <c r="D29" s="9" t="s">
        <v>153</v>
      </c>
      <c r="E29" s="9" t="s">
        <v>166</v>
      </c>
      <c r="F29" s="2">
        <v>10568153.890000001</v>
      </c>
      <c r="G29" s="2">
        <v>4616260.82</v>
      </c>
      <c r="H29" s="2">
        <v>0</v>
      </c>
      <c r="I29" s="2">
        <v>0</v>
      </c>
      <c r="J29" s="2">
        <v>156628.76999999999</v>
      </c>
      <c r="K29" s="2">
        <v>0</v>
      </c>
      <c r="L29" s="2">
        <v>1</v>
      </c>
      <c r="M29" s="2">
        <v>4772889.59</v>
      </c>
      <c r="N29" s="2">
        <v>0</v>
      </c>
      <c r="O29" s="25">
        <v>0</v>
      </c>
      <c r="P29" s="26"/>
      <c r="Q29" s="2">
        <v>0</v>
      </c>
      <c r="R29" s="2">
        <v>0</v>
      </c>
      <c r="S29" s="2">
        <v>5795264.2999999998</v>
      </c>
      <c r="T29" s="2">
        <v>10568153.890000001</v>
      </c>
      <c r="U29" s="2">
        <v>0</v>
      </c>
      <c r="V29" s="2">
        <v>0</v>
      </c>
      <c r="W29" s="3"/>
      <c r="X29" s="4"/>
    </row>
    <row r="30" spans="1:24" x14ac:dyDescent="0.25">
      <c r="A30" s="1" t="s">
        <v>33</v>
      </c>
      <c r="B30" s="1" t="s">
        <v>21</v>
      </c>
      <c r="C30" s="9" t="s">
        <v>167</v>
      </c>
      <c r="D30" s="9" t="s">
        <v>153</v>
      </c>
      <c r="E30" s="9" t="s">
        <v>154</v>
      </c>
      <c r="F30" s="2">
        <v>425921.57</v>
      </c>
      <c r="G30" s="2">
        <v>142152.91</v>
      </c>
      <c r="H30" s="2">
        <v>0</v>
      </c>
      <c r="I30" s="2">
        <v>0</v>
      </c>
      <c r="J30" s="2">
        <v>5675.37</v>
      </c>
      <c r="K30" s="2">
        <v>0</v>
      </c>
      <c r="L30" s="2">
        <v>1</v>
      </c>
      <c r="M30" s="2">
        <v>147828.28</v>
      </c>
      <c r="N30" s="2">
        <v>0</v>
      </c>
      <c r="O30" s="25">
        <v>0</v>
      </c>
      <c r="P30" s="26"/>
      <c r="Q30" s="2">
        <v>0</v>
      </c>
      <c r="R30" s="2">
        <v>0</v>
      </c>
      <c r="S30" s="2">
        <v>278093.28999999998</v>
      </c>
      <c r="T30" s="2">
        <v>425921.57</v>
      </c>
      <c r="U30" s="2">
        <v>0</v>
      </c>
      <c r="V30" s="2">
        <v>0</v>
      </c>
      <c r="W30" s="3"/>
      <c r="X30" s="3"/>
    </row>
    <row r="31" spans="1:24" x14ac:dyDescent="0.25">
      <c r="A31" s="1" t="s">
        <v>34</v>
      </c>
      <c r="B31" s="1" t="s">
        <v>21</v>
      </c>
      <c r="C31" s="9" t="s">
        <v>168</v>
      </c>
      <c r="D31" s="9" t="s">
        <v>153</v>
      </c>
      <c r="E31" s="9" t="s">
        <v>154</v>
      </c>
      <c r="F31" s="2">
        <v>263911.12</v>
      </c>
      <c r="G31" s="2">
        <v>103528.91</v>
      </c>
      <c r="H31" s="2">
        <v>0</v>
      </c>
      <c r="I31" s="2">
        <v>0</v>
      </c>
      <c r="J31" s="2">
        <v>3207.64</v>
      </c>
      <c r="K31" s="2">
        <v>0</v>
      </c>
      <c r="L31" s="2">
        <v>1</v>
      </c>
      <c r="M31" s="2">
        <v>106736.55</v>
      </c>
      <c r="N31" s="2">
        <v>0</v>
      </c>
      <c r="O31" s="25">
        <v>0</v>
      </c>
      <c r="P31" s="26"/>
      <c r="Q31" s="2">
        <v>0</v>
      </c>
      <c r="R31" s="2">
        <v>0</v>
      </c>
      <c r="S31" s="2">
        <v>157174.57</v>
      </c>
      <c r="T31" s="2">
        <v>263911.12</v>
      </c>
      <c r="U31" s="2">
        <v>0</v>
      </c>
      <c r="V31" s="2">
        <v>0</v>
      </c>
      <c r="W31" s="3"/>
      <c r="X31" s="3"/>
    </row>
    <row r="32" spans="1:24" x14ac:dyDescent="0.25">
      <c r="A32" s="1" t="s">
        <v>35</v>
      </c>
      <c r="B32" s="1" t="s">
        <v>21</v>
      </c>
      <c r="C32" s="9" t="s">
        <v>169</v>
      </c>
      <c r="D32" s="9" t="s">
        <v>153</v>
      </c>
      <c r="E32" s="9" t="s">
        <v>154</v>
      </c>
      <c r="F32" s="2">
        <v>750853.14</v>
      </c>
      <c r="G32" s="2">
        <v>283461.8</v>
      </c>
      <c r="H32" s="2">
        <v>0</v>
      </c>
      <c r="I32" s="2">
        <v>0</v>
      </c>
      <c r="J32" s="2">
        <v>8988.2900000000009</v>
      </c>
      <c r="K32" s="2">
        <v>0</v>
      </c>
      <c r="L32" s="2">
        <v>1</v>
      </c>
      <c r="M32" s="2">
        <v>292450.09000000003</v>
      </c>
      <c r="N32" s="2">
        <v>0</v>
      </c>
      <c r="O32" s="25">
        <v>0</v>
      </c>
      <c r="P32" s="26"/>
      <c r="Q32" s="2">
        <v>0</v>
      </c>
      <c r="R32" s="2">
        <v>0</v>
      </c>
      <c r="S32" s="2">
        <v>458403.05</v>
      </c>
      <c r="T32" s="2">
        <v>750853.14</v>
      </c>
      <c r="U32" s="2">
        <v>0</v>
      </c>
      <c r="V32" s="2">
        <v>0</v>
      </c>
      <c r="W32" s="3"/>
      <c r="X32" s="3"/>
    </row>
    <row r="33" spans="1:24" x14ac:dyDescent="0.25">
      <c r="A33" s="1" t="s">
        <v>36</v>
      </c>
      <c r="B33" s="1" t="s">
        <v>21</v>
      </c>
      <c r="C33" s="9" t="s">
        <v>170</v>
      </c>
      <c r="D33" s="9" t="s">
        <v>153</v>
      </c>
      <c r="E33" s="9" t="s">
        <v>154</v>
      </c>
      <c r="F33" s="2">
        <v>401134.35</v>
      </c>
      <c r="G33" s="2">
        <v>157036.62</v>
      </c>
      <c r="H33" s="2">
        <v>0</v>
      </c>
      <c r="I33" s="2">
        <v>0</v>
      </c>
      <c r="J33" s="2">
        <v>4881.95</v>
      </c>
      <c r="K33" s="2">
        <v>0</v>
      </c>
      <c r="L33" s="2">
        <v>1</v>
      </c>
      <c r="M33" s="2">
        <v>161918.57</v>
      </c>
      <c r="N33" s="2">
        <v>0</v>
      </c>
      <c r="O33" s="25">
        <v>0</v>
      </c>
      <c r="P33" s="26"/>
      <c r="Q33" s="2">
        <v>0</v>
      </c>
      <c r="R33" s="2">
        <v>0</v>
      </c>
      <c r="S33" s="2">
        <v>239215.78</v>
      </c>
      <c r="T33" s="2">
        <v>401134.35</v>
      </c>
      <c r="U33" s="2">
        <v>0</v>
      </c>
      <c r="V33" s="2">
        <v>0</v>
      </c>
      <c r="W33" s="3"/>
      <c r="X33" s="3"/>
    </row>
    <row r="34" spans="1:24" x14ac:dyDescent="0.25">
      <c r="A34" s="1" t="s">
        <v>37</v>
      </c>
      <c r="B34" s="1" t="s">
        <v>21</v>
      </c>
      <c r="C34" s="9" t="s">
        <v>171</v>
      </c>
      <c r="D34" s="9" t="s">
        <v>153</v>
      </c>
      <c r="E34" s="9" t="s">
        <v>154</v>
      </c>
      <c r="F34" s="2">
        <v>213973.85</v>
      </c>
      <c r="G34" s="2">
        <v>76797.33</v>
      </c>
      <c r="H34" s="2">
        <v>0</v>
      </c>
      <c r="I34" s="2">
        <v>0</v>
      </c>
      <c r="J34" s="2">
        <v>2540.31</v>
      </c>
      <c r="K34" s="2">
        <v>0</v>
      </c>
      <c r="L34" s="2">
        <v>1</v>
      </c>
      <c r="M34" s="2">
        <v>79337.64</v>
      </c>
      <c r="N34" s="2">
        <v>0</v>
      </c>
      <c r="O34" s="25">
        <v>0</v>
      </c>
      <c r="P34" s="26"/>
      <c r="Q34" s="2">
        <v>0</v>
      </c>
      <c r="R34" s="2">
        <v>0</v>
      </c>
      <c r="S34" s="2">
        <v>134636.21</v>
      </c>
      <c r="T34" s="2">
        <v>213973.85</v>
      </c>
      <c r="U34" s="2">
        <v>0</v>
      </c>
      <c r="V34" s="2">
        <v>0</v>
      </c>
      <c r="W34" s="3"/>
      <c r="X34" s="3"/>
    </row>
    <row r="35" spans="1:24" x14ac:dyDescent="0.25">
      <c r="A35" s="1" t="s">
        <v>38</v>
      </c>
      <c r="B35" s="1" t="s">
        <v>21</v>
      </c>
      <c r="C35" s="9" t="s">
        <v>172</v>
      </c>
      <c r="D35" s="9" t="s">
        <v>153</v>
      </c>
      <c r="E35" s="9" t="s">
        <v>154</v>
      </c>
      <c r="F35" s="2">
        <v>1022680.07</v>
      </c>
      <c r="G35" s="2">
        <v>375148.74</v>
      </c>
      <c r="H35" s="2">
        <v>0</v>
      </c>
      <c r="I35" s="2">
        <v>0</v>
      </c>
      <c r="J35" s="2">
        <v>13214.93</v>
      </c>
      <c r="K35" s="2">
        <v>0</v>
      </c>
      <c r="L35" s="2">
        <v>1</v>
      </c>
      <c r="M35" s="2">
        <v>388363.67</v>
      </c>
      <c r="N35" s="2">
        <v>0</v>
      </c>
      <c r="O35" s="25">
        <v>0</v>
      </c>
      <c r="P35" s="26"/>
      <c r="Q35" s="2">
        <v>0</v>
      </c>
      <c r="R35" s="2">
        <v>0</v>
      </c>
      <c r="S35" s="2">
        <v>634316.4</v>
      </c>
      <c r="T35" s="2">
        <v>1022680.07</v>
      </c>
      <c r="U35" s="2">
        <v>0</v>
      </c>
      <c r="V35" s="2">
        <v>0</v>
      </c>
      <c r="W35" s="3"/>
      <c r="X35" s="3"/>
    </row>
    <row r="36" spans="1:24" x14ac:dyDescent="0.25">
      <c r="A36" s="1" t="s">
        <v>39</v>
      </c>
      <c r="B36" s="1" t="s">
        <v>21</v>
      </c>
      <c r="C36" s="9" t="s">
        <v>173</v>
      </c>
      <c r="D36" s="9" t="s">
        <v>153</v>
      </c>
      <c r="E36" s="9" t="s">
        <v>154</v>
      </c>
      <c r="F36" s="2">
        <v>63510.13</v>
      </c>
      <c r="G36" s="2">
        <v>25005.88</v>
      </c>
      <c r="H36" s="2">
        <v>0</v>
      </c>
      <c r="I36" s="2">
        <v>0</v>
      </c>
      <c r="J36" s="2">
        <v>770.09</v>
      </c>
      <c r="K36" s="2">
        <v>0</v>
      </c>
      <c r="L36" s="2">
        <v>1</v>
      </c>
      <c r="M36" s="2">
        <v>25775.97</v>
      </c>
      <c r="N36" s="2">
        <v>0</v>
      </c>
      <c r="O36" s="25">
        <v>0</v>
      </c>
      <c r="P36" s="26"/>
      <c r="Q36" s="2">
        <v>0</v>
      </c>
      <c r="R36" s="2">
        <v>0</v>
      </c>
      <c r="S36" s="2">
        <v>37734.160000000003</v>
      </c>
      <c r="T36" s="2">
        <v>63510.13</v>
      </c>
      <c r="U36" s="2">
        <v>0</v>
      </c>
      <c r="V36" s="2">
        <v>0</v>
      </c>
      <c r="W36" s="3"/>
      <c r="X36" s="3"/>
    </row>
    <row r="37" spans="1:24" x14ac:dyDescent="0.25">
      <c r="A37" s="1" t="s">
        <v>40</v>
      </c>
      <c r="B37" s="1" t="s">
        <v>21</v>
      </c>
      <c r="C37" s="9" t="s">
        <v>174</v>
      </c>
      <c r="D37" s="9" t="s">
        <v>153</v>
      </c>
      <c r="E37" s="9" t="s">
        <v>154</v>
      </c>
      <c r="F37" s="2">
        <v>37138.449999999997</v>
      </c>
      <c r="G37" s="2">
        <v>14262.54</v>
      </c>
      <c r="H37" s="2">
        <v>0</v>
      </c>
      <c r="I37" s="2">
        <v>0</v>
      </c>
      <c r="J37" s="2">
        <v>431.62</v>
      </c>
      <c r="K37" s="2">
        <v>0</v>
      </c>
      <c r="L37" s="2">
        <v>1</v>
      </c>
      <c r="M37" s="2">
        <v>14694.16</v>
      </c>
      <c r="N37" s="2">
        <v>0</v>
      </c>
      <c r="O37" s="25">
        <v>0</v>
      </c>
      <c r="P37" s="26"/>
      <c r="Q37" s="2">
        <v>0</v>
      </c>
      <c r="R37" s="2">
        <v>0</v>
      </c>
      <c r="S37" s="2">
        <v>22444.29</v>
      </c>
      <c r="T37" s="2">
        <v>37138.449999999997</v>
      </c>
      <c r="U37" s="2">
        <v>0</v>
      </c>
      <c r="V37" s="2">
        <v>0</v>
      </c>
      <c r="W37" s="3"/>
      <c r="X37" s="3"/>
    </row>
    <row r="38" spans="1:24" x14ac:dyDescent="0.25">
      <c r="A38" s="1" t="s">
        <v>41</v>
      </c>
      <c r="B38" s="1" t="s">
        <v>21</v>
      </c>
      <c r="C38" s="9" t="s">
        <v>175</v>
      </c>
      <c r="D38" s="9" t="s">
        <v>153</v>
      </c>
      <c r="E38" s="9" t="s">
        <v>154</v>
      </c>
      <c r="F38" s="2">
        <v>16814.650000000001</v>
      </c>
      <c r="G38" s="2">
        <v>6457.47</v>
      </c>
      <c r="H38" s="2">
        <v>0</v>
      </c>
      <c r="I38" s="2">
        <v>0</v>
      </c>
      <c r="J38" s="2">
        <v>195.42</v>
      </c>
      <c r="K38" s="2">
        <v>0</v>
      </c>
      <c r="L38" s="2">
        <v>1</v>
      </c>
      <c r="M38" s="2">
        <v>6652.89</v>
      </c>
      <c r="N38" s="2">
        <v>0</v>
      </c>
      <c r="O38" s="25">
        <v>0</v>
      </c>
      <c r="P38" s="26"/>
      <c r="Q38" s="2">
        <v>0</v>
      </c>
      <c r="R38" s="2">
        <v>0</v>
      </c>
      <c r="S38" s="2">
        <v>10161.76</v>
      </c>
      <c r="T38" s="2">
        <v>16814.650000000001</v>
      </c>
      <c r="U38" s="2">
        <v>0</v>
      </c>
      <c r="V38" s="2">
        <v>0</v>
      </c>
      <c r="W38" s="3"/>
      <c r="X38" s="3"/>
    </row>
    <row r="39" spans="1:24" x14ac:dyDescent="0.25">
      <c r="A39" s="1" t="s">
        <v>42</v>
      </c>
      <c r="B39" s="1" t="s">
        <v>21</v>
      </c>
      <c r="C39" s="10" t="s">
        <v>176</v>
      </c>
      <c r="D39" s="10" t="s">
        <v>153</v>
      </c>
      <c r="E39" s="10" t="s">
        <v>154</v>
      </c>
      <c r="F39" s="2">
        <v>1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5">
        <v>0</v>
      </c>
      <c r="P39" s="26"/>
      <c r="Q39" s="2">
        <v>0</v>
      </c>
      <c r="R39" s="2">
        <v>0</v>
      </c>
      <c r="S39" s="2">
        <v>1</v>
      </c>
      <c r="T39" s="2">
        <v>1</v>
      </c>
      <c r="U39" s="2">
        <v>0</v>
      </c>
      <c r="V39" s="2">
        <v>0</v>
      </c>
      <c r="W39" s="3"/>
      <c r="X39" s="3"/>
    </row>
    <row r="40" spans="1:24" x14ac:dyDescent="0.25">
      <c r="A40" s="14"/>
      <c r="B40" s="14"/>
      <c r="C40" s="19" t="s">
        <v>288</v>
      </c>
      <c r="D40" s="19"/>
      <c r="E40" s="19"/>
      <c r="F40" s="16">
        <f>F29+F30+F31+F32+F33+F34+F35+F36+F37+F38+F39</f>
        <v>13764092.220000001</v>
      </c>
      <c r="G40" s="16">
        <f t="shared" ref="G40:V40" si="12">G29+G30+G31+G32+G33+G34+G35+G36+G37+G38+G39</f>
        <v>5800113.0200000005</v>
      </c>
      <c r="H40" s="16">
        <f t="shared" si="12"/>
        <v>0</v>
      </c>
      <c r="I40" s="16">
        <f t="shared" si="12"/>
        <v>0</v>
      </c>
      <c r="J40" s="16">
        <f t="shared" si="12"/>
        <v>196534.39</v>
      </c>
      <c r="K40" s="16">
        <f t="shared" si="12"/>
        <v>0</v>
      </c>
      <c r="L40" s="16">
        <f t="shared" si="12"/>
        <v>11</v>
      </c>
      <c r="M40" s="16">
        <f t="shared" si="12"/>
        <v>5996647.4099999992</v>
      </c>
      <c r="N40" s="16">
        <f t="shared" si="12"/>
        <v>0</v>
      </c>
      <c r="O40" s="27">
        <f t="shared" si="12"/>
        <v>0</v>
      </c>
      <c r="P40" s="28"/>
      <c r="Q40" s="16">
        <f t="shared" si="12"/>
        <v>0</v>
      </c>
      <c r="R40" s="16">
        <f t="shared" si="12"/>
        <v>0</v>
      </c>
      <c r="S40" s="16">
        <f t="shared" si="12"/>
        <v>7767444.8100000005</v>
      </c>
      <c r="T40" s="16">
        <f t="shared" si="12"/>
        <v>13764092.220000001</v>
      </c>
      <c r="U40" s="16">
        <f t="shared" si="12"/>
        <v>0</v>
      </c>
      <c r="V40" s="16">
        <f t="shared" si="12"/>
        <v>0</v>
      </c>
      <c r="W40" s="17"/>
      <c r="X40" s="17"/>
    </row>
    <row r="41" spans="1:24" x14ac:dyDescent="0.25">
      <c r="A41" s="1" t="s">
        <v>43</v>
      </c>
      <c r="B41" s="1" t="s">
        <v>21</v>
      </c>
      <c r="C41" s="9" t="s">
        <v>177</v>
      </c>
      <c r="D41" s="9" t="s">
        <v>153</v>
      </c>
      <c r="E41" s="9" t="s">
        <v>178</v>
      </c>
      <c r="F41" s="2">
        <v>900940.27</v>
      </c>
      <c r="G41" s="2">
        <v>177410.66</v>
      </c>
      <c r="H41" s="2">
        <v>0</v>
      </c>
      <c r="I41" s="2">
        <v>0</v>
      </c>
      <c r="J41" s="2">
        <v>10485.94</v>
      </c>
      <c r="K41" s="2">
        <v>0</v>
      </c>
      <c r="L41" s="2">
        <v>1</v>
      </c>
      <c r="M41" s="2">
        <v>187896.6</v>
      </c>
      <c r="N41" s="2">
        <v>0</v>
      </c>
      <c r="O41" s="25">
        <v>0</v>
      </c>
      <c r="P41" s="26"/>
      <c r="Q41" s="2">
        <v>0</v>
      </c>
      <c r="R41" s="2">
        <v>0</v>
      </c>
      <c r="S41" s="2">
        <v>713043.67</v>
      </c>
      <c r="T41" s="2">
        <v>900940.27</v>
      </c>
      <c r="U41" s="2">
        <v>0</v>
      </c>
      <c r="V41" s="2">
        <v>0</v>
      </c>
      <c r="W41" s="3"/>
      <c r="X41" s="3"/>
    </row>
    <row r="42" spans="1:24" x14ac:dyDescent="0.25">
      <c r="A42" s="1" t="s">
        <v>44</v>
      </c>
      <c r="B42" s="1" t="s">
        <v>21</v>
      </c>
      <c r="C42" s="9" t="s">
        <v>179</v>
      </c>
      <c r="D42" s="9" t="s">
        <v>153</v>
      </c>
      <c r="E42" s="9" t="s">
        <v>178</v>
      </c>
      <c r="F42" s="2">
        <v>1532682.41</v>
      </c>
      <c r="G42" s="2">
        <v>302972.07</v>
      </c>
      <c r="H42" s="2">
        <v>0</v>
      </c>
      <c r="I42" s="2">
        <v>0</v>
      </c>
      <c r="J42" s="2">
        <v>17821.89</v>
      </c>
      <c r="K42" s="2">
        <v>0</v>
      </c>
      <c r="L42" s="2">
        <v>1</v>
      </c>
      <c r="M42" s="2">
        <v>320793.96000000002</v>
      </c>
      <c r="N42" s="2">
        <v>0</v>
      </c>
      <c r="O42" s="25">
        <v>0</v>
      </c>
      <c r="P42" s="26"/>
      <c r="Q42" s="2">
        <v>0</v>
      </c>
      <c r="R42" s="2">
        <v>0</v>
      </c>
      <c r="S42" s="2">
        <v>1211888.45</v>
      </c>
      <c r="T42" s="2">
        <v>1532682.41</v>
      </c>
      <c r="U42" s="2">
        <v>0</v>
      </c>
      <c r="V42" s="2">
        <v>0</v>
      </c>
      <c r="W42" s="3"/>
      <c r="X42" s="3"/>
    </row>
    <row r="43" spans="1:24" x14ac:dyDescent="0.25">
      <c r="A43" s="14"/>
      <c r="B43" s="14"/>
      <c r="C43" s="15" t="s">
        <v>288</v>
      </c>
      <c r="D43" s="15"/>
      <c r="E43" s="15"/>
      <c r="F43" s="16">
        <f>F41+F42</f>
        <v>2433622.6799999997</v>
      </c>
      <c r="G43" s="16">
        <f t="shared" ref="G43:V43" si="13">G41+G42</f>
        <v>480382.73</v>
      </c>
      <c r="H43" s="16">
        <f t="shared" si="13"/>
        <v>0</v>
      </c>
      <c r="I43" s="16">
        <f t="shared" si="13"/>
        <v>0</v>
      </c>
      <c r="J43" s="16">
        <f t="shared" si="13"/>
        <v>28307.83</v>
      </c>
      <c r="K43" s="16">
        <f t="shared" si="13"/>
        <v>0</v>
      </c>
      <c r="L43" s="16">
        <f t="shared" si="13"/>
        <v>2</v>
      </c>
      <c r="M43" s="16">
        <f t="shared" si="13"/>
        <v>508690.56000000006</v>
      </c>
      <c r="N43" s="16">
        <f t="shared" si="13"/>
        <v>0</v>
      </c>
      <c r="O43" s="27">
        <f t="shared" si="13"/>
        <v>0</v>
      </c>
      <c r="P43" s="28"/>
      <c r="Q43" s="16">
        <f t="shared" si="13"/>
        <v>0</v>
      </c>
      <c r="R43" s="16">
        <f t="shared" si="13"/>
        <v>0</v>
      </c>
      <c r="S43" s="16">
        <f t="shared" si="13"/>
        <v>1924932.12</v>
      </c>
      <c r="T43" s="16">
        <f t="shared" si="13"/>
        <v>2433622.6799999997</v>
      </c>
      <c r="U43" s="16">
        <f t="shared" si="13"/>
        <v>0</v>
      </c>
      <c r="V43" s="16">
        <f t="shared" si="13"/>
        <v>0</v>
      </c>
      <c r="W43" s="17"/>
      <c r="X43" s="17"/>
    </row>
    <row r="44" spans="1:24" x14ac:dyDescent="0.25">
      <c r="A44" s="1" t="s">
        <v>45</v>
      </c>
      <c r="B44" s="1" t="s">
        <v>21</v>
      </c>
      <c r="C44" s="9" t="s">
        <v>180</v>
      </c>
      <c r="D44" s="9" t="s">
        <v>153</v>
      </c>
      <c r="E44" s="9" t="s">
        <v>154</v>
      </c>
      <c r="F44" s="2">
        <v>2879273.89</v>
      </c>
      <c r="G44" s="2">
        <v>781024.98</v>
      </c>
      <c r="H44" s="2">
        <v>0</v>
      </c>
      <c r="I44" s="2">
        <v>0</v>
      </c>
      <c r="J44" s="2">
        <v>44643.59</v>
      </c>
      <c r="K44" s="2">
        <v>0</v>
      </c>
      <c r="L44" s="2">
        <v>1</v>
      </c>
      <c r="M44" s="2">
        <v>825668.57</v>
      </c>
      <c r="N44" s="2">
        <v>0</v>
      </c>
      <c r="O44" s="25">
        <v>0</v>
      </c>
      <c r="P44" s="26"/>
      <c r="Q44" s="2">
        <v>0</v>
      </c>
      <c r="R44" s="2">
        <v>0</v>
      </c>
      <c r="S44" s="2">
        <v>2053605.32</v>
      </c>
      <c r="T44" s="2">
        <v>2879273.89</v>
      </c>
      <c r="U44" s="2">
        <v>0</v>
      </c>
      <c r="V44" s="2">
        <v>0</v>
      </c>
      <c r="W44" s="3"/>
      <c r="X44" s="3"/>
    </row>
    <row r="45" spans="1:24" x14ac:dyDescent="0.25">
      <c r="A45" s="1" t="s">
        <v>46</v>
      </c>
      <c r="B45" s="1" t="s">
        <v>21</v>
      </c>
      <c r="C45" s="9" t="s">
        <v>181</v>
      </c>
      <c r="D45" s="9" t="s">
        <v>153</v>
      </c>
      <c r="E45" s="9" t="s">
        <v>154</v>
      </c>
      <c r="F45" s="2">
        <v>4579627.2300000004</v>
      </c>
      <c r="G45" s="2">
        <v>1442409.3</v>
      </c>
      <c r="H45" s="2">
        <v>0</v>
      </c>
      <c r="I45" s="2">
        <v>0</v>
      </c>
      <c r="J45" s="2">
        <v>84789.67</v>
      </c>
      <c r="K45" s="2">
        <v>0</v>
      </c>
      <c r="L45" s="2">
        <v>1</v>
      </c>
      <c r="M45" s="2">
        <v>1527198.97</v>
      </c>
      <c r="N45" s="2">
        <v>0</v>
      </c>
      <c r="O45" s="25">
        <v>0</v>
      </c>
      <c r="P45" s="26"/>
      <c r="Q45" s="2">
        <v>0</v>
      </c>
      <c r="R45" s="2">
        <v>0</v>
      </c>
      <c r="S45" s="2">
        <v>3052428.26</v>
      </c>
      <c r="T45" s="2">
        <v>4579627.2300000004</v>
      </c>
      <c r="U45" s="2">
        <v>0</v>
      </c>
      <c r="V45" s="2">
        <v>0</v>
      </c>
      <c r="W45" s="3"/>
      <c r="X45" s="4"/>
    </row>
    <row r="46" spans="1:24" x14ac:dyDescent="0.25">
      <c r="A46" s="1" t="s">
        <v>47</v>
      </c>
      <c r="B46" s="1" t="s">
        <v>21</v>
      </c>
      <c r="C46" s="9" t="s">
        <v>182</v>
      </c>
      <c r="D46" s="9" t="s">
        <v>153</v>
      </c>
      <c r="E46" s="9" t="s">
        <v>154</v>
      </c>
      <c r="F46" s="2">
        <v>154868.35</v>
      </c>
      <c r="G46" s="2">
        <v>52353.74</v>
      </c>
      <c r="H46" s="2">
        <v>0</v>
      </c>
      <c r="I46" s="2">
        <v>0</v>
      </c>
      <c r="J46" s="2">
        <v>2770.67</v>
      </c>
      <c r="K46" s="2">
        <v>0</v>
      </c>
      <c r="L46" s="2">
        <v>1</v>
      </c>
      <c r="M46" s="2">
        <v>55124.41</v>
      </c>
      <c r="N46" s="2">
        <v>0</v>
      </c>
      <c r="O46" s="25">
        <v>0</v>
      </c>
      <c r="P46" s="26"/>
      <c r="Q46" s="2">
        <v>0</v>
      </c>
      <c r="R46" s="2">
        <v>0</v>
      </c>
      <c r="S46" s="2">
        <v>99743.94</v>
      </c>
      <c r="T46" s="2">
        <v>154868.35</v>
      </c>
      <c r="U46" s="2">
        <v>0</v>
      </c>
      <c r="V46" s="2">
        <v>0</v>
      </c>
      <c r="W46" s="3"/>
      <c r="X46" s="3"/>
    </row>
    <row r="47" spans="1:24" x14ac:dyDescent="0.25">
      <c r="A47" s="1" t="s">
        <v>48</v>
      </c>
      <c r="B47" s="1" t="s">
        <v>21</v>
      </c>
      <c r="C47" s="9" t="s">
        <v>183</v>
      </c>
      <c r="D47" s="9" t="s">
        <v>153</v>
      </c>
      <c r="E47" s="9" t="s">
        <v>154</v>
      </c>
      <c r="F47" s="2">
        <v>1056671.52</v>
      </c>
      <c r="G47" s="2">
        <v>223017.59</v>
      </c>
      <c r="H47" s="2">
        <v>0</v>
      </c>
      <c r="I47" s="2">
        <v>0</v>
      </c>
      <c r="J47" s="2">
        <v>11578.53</v>
      </c>
      <c r="K47" s="2">
        <v>0</v>
      </c>
      <c r="L47" s="2">
        <v>1</v>
      </c>
      <c r="M47" s="2">
        <v>234596.12</v>
      </c>
      <c r="N47" s="2">
        <v>0</v>
      </c>
      <c r="O47" s="25">
        <v>0</v>
      </c>
      <c r="P47" s="26"/>
      <c r="Q47" s="2">
        <v>0</v>
      </c>
      <c r="R47" s="2">
        <v>0</v>
      </c>
      <c r="S47" s="2">
        <v>822075.4</v>
      </c>
      <c r="T47" s="2">
        <v>1056671.52</v>
      </c>
      <c r="U47" s="2">
        <v>0</v>
      </c>
      <c r="V47" s="2">
        <v>0</v>
      </c>
      <c r="W47" s="3"/>
      <c r="X47" s="3"/>
    </row>
    <row r="48" spans="1:24" x14ac:dyDescent="0.25">
      <c r="A48" s="1" t="s">
        <v>49</v>
      </c>
      <c r="B48" s="1" t="s">
        <v>21</v>
      </c>
      <c r="C48" s="9" t="s">
        <v>184</v>
      </c>
      <c r="D48" s="9" t="s">
        <v>153</v>
      </c>
      <c r="E48" s="9" t="s">
        <v>154</v>
      </c>
      <c r="F48" s="2">
        <v>4968934.82</v>
      </c>
      <c r="G48" s="2">
        <v>198757.38</v>
      </c>
      <c r="H48" s="2">
        <v>0</v>
      </c>
      <c r="I48" s="2">
        <v>0</v>
      </c>
      <c r="J48" s="2">
        <v>66252.460000000006</v>
      </c>
      <c r="K48" s="2">
        <v>0</v>
      </c>
      <c r="L48" s="2">
        <v>1</v>
      </c>
      <c r="M48" s="2">
        <v>265009.84000000003</v>
      </c>
      <c r="N48" s="2">
        <v>0</v>
      </c>
      <c r="O48" s="25">
        <v>0</v>
      </c>
      <c r="P48" s="26"/>
      <c r="Q48" s="2">
        <v>0</v>
      </c>
      <c r="R48" s="2">
        <v>0</v>
      </c>
      <c r="S48" s="2">
        <v>4703924.9800000004</v>
      </c>
      <c r="T48" s="2">
        <v>4968934.82</v>
      </c>
      <c r="U48" s="2">
        <v>0</v>
      </c>
      <c r="V48" s="2">
        <v>0</v>
      </c>
      <c r="W48" s="3"/>
      <c r="X48" s="3"/>
    </row>
    <row r="49" spans="1:24" x14ac:dyDescent="0.25">
      <c r="A49" s="14"/>
      <c r="B49" s="14"/>
      <c r="C49" s="15" t="s">
        <v>288</v>
      </c>
      <c r="D49" s="15"/>
      <c r="E49" s="15"/>
      <c r="F49" s="16">
        <f>F44+F45+F46+F47+F48</f>
        <v>13639375.810000001</v>
      </c>
      <c r="G49" s="16">
        <f t="shared" ref="G49:V49" si="14">G44+G45+G46+G47+G48</f>
        <v>2697562.99</v>
      </c>
      <c r="H49" s="16">
        <f t="shared" si="14"/>
        <v>0</v>
      </c>
      <c r="I49" s="16">
        <f t="shared" si="14"/>
        <v>0</v>
      </c>
      <c r="J49" s="16">
        <f t="shared" si="14"/>
        <v>210034.91999999998</v>
      </c>
      <c r="K49" s="16">
        <f t="shared" si="14"/>
        <v>0</v>
      </c>
      <c r="L49" s="16">
        <f t="shared" si="14"/>
        <v>5</v>
      </c>
      <c r="M49" s="16">
        <f t="shared" si="14"/>
        <v>2907597.91</v>
      </c>
      <c r="N49" s="16">
        <f t="shared" si="14"/>
        <v>0</v>
      </c>
      <c r="O49" s="27">
        <f t="shared" si="14"/>
        <v>0</v>
      </c>
      <c r="P49" s="28"/>
      <c r="Q49" s="16">
        <f t="shared" si="14"/>
        <v>0</v>
      </c>
      <c r="R49" s="16">
        <f t="shared" si="14"/>
        <v>0</v>
      </c>
      <c r="S49" s="16">
        <f t="shared" si="14"/>
        <v>10731777.900000002</v>
      </c>
      <c r="T49" s="16">
        <f t="shared" si="14"/>
        <v>13639375.810000001</v>
      </c>
      <c r="U49" s="16">
        <f t="shared" si="14"/>
        <v>0</v>
      </c>
      <c r="V49" s="16">
        <f t="shared" si="14"/>
        <v>0</v>
      </c>
      <c r="W49" s="17"/>
      <c r="X49" s="17"/>
    </row>
    <row r="50" spans="1:24" x14ac:dyDescent="0.25">
      <c r="A50" s="1" t="s">
        <v>50</v>
      </c>
      <c r="B50" s="1" t="s">
        <v>21</v>
      </c>
      <c r="C50" s="9" t="s">
        <v>185</v>
      </c>
      <c r="D50" s="9" t="s">
        <v>153</v>
      </c>
      <c r="E50" s="9" t="s">
        <v>154</v>
      </c>
      <c r="F50" s="2">
        <v>10051186.630000001</v>
      </c>
      <c r="G50" s="2">
        <v>2708484.92</v>
      </c>
      <c r="H50" s="2">
        <v>0</v>
      </c>
      <c r="I50" s="2">
        <v>0</v>
      </c>
      <c r="J50" s="2">
        <v>156227.70000000001</v>
      </c>
      <c r="K50" s="2">
        <v>0</v>
      </c>
      <c r="L50" s="2">
        <v>1</v>
      </c>
      <c r="M50" s="2">
        <v>2864712.62</v>
      </c>
      <c r="N50" s="2">
        <v>0</v>
      </c>
      <c r="O50" s="25">
        <v>0</v>
      </c>
      <c r="P50" s="26"/>
      <c r="Q50" s="2">
        <v>0</v>
      </c>
      <c r="R50" s="2">
        <v>0</v>
      </c>
      <c r="S50" s="2">
        <v>7186474.0099999998</v>
      </c>
      <c r="T50" s="2">
        <v>10051186.630000001</v>
      </c>
      <c r="U50" s="2">
        <v>0</v>
      </c>
      <c r="V50" s="2">
        <v>0</v>
      </c>
      <c r="W50" s="3"/>
      <c r="X50" s="3"/>
    </row>
    <row r="51" spans="1:24" x14ac:dyDescent="0.25">
      <c r="A51" s="14"/>
      <c r="B51" s="14"/>
      <c r="C51" s="15" t="s">
        <v>288</v>
      </c>
      <c r="D51" s="15"/>
      <c r="E51" s="15"/>
      <c r="F51" s="16">
        <f>F50</f>
        <v>10051186.630000001</v>
      </c>
      <c r="G51" s="16">
        <f t="shared" ref="G51:V51" si="15">G50</f>
        <v>2708484.92</v>
      </c>
      <c r="H51" s="16">
        <f t="shared" si="15"/>
        <v>0</v>
      </c>
      <c r="I51" s="16">
        <f t="shared" si="15"/>
        <v>0</v>
      </c>
      <c r="J51" s="16">
        <f t="shared" si="15"/>
        <v>156227.70000000001</v>
      </c>
      <c r="K51" s="16">
        <f t="shared" si="15"/>
        <v>0</v>
      </c>
      <c r="L51" s="16">
        <f t="shared" si="15"/>
        <v>1</v>
      </c>
      <c r="M51" s="16">
        <f t="shared" si="15"/>
        <v>2864712.62</v>
      </c>
      <c r="N51" s="16">
        <f t="shared" si="15"/>
        <v>0</v>
      </c>
      <c r="O51" s="27">
        <f t="shared" si="15"/>
        <v>0</v>
      </c>
      <c r="P51" s="28"/>
      <c r="Q51" s="16">
        <f t="shared" si="15"/>
        <v>0</v>
      </c>
      <c r="R51" s="16">
        <f t="shared" si="15"/>
        <v>0</v>
      </c>
      <c r="S51" s="16">
        <f t="shared" si="15"/>
        <v>7186474.0099999998</v>
      </c>
      <c r="T51" s="16">
        <f t="shared" si="15"/>
        <v>10051186.630000001</v>
      </c>
      <c r="U51" s="16">
        <f t="shared" si="15"/>
        <v>0</v>
      </c>
      <c r="V51" s="16">
        <f t="shared" si="15"/>
        <v>0</v>
      </c>
      <c r="W51" s="17"/>
      <c r="X51" s="17"/>
    </row>
    <row r="52" spans="1:24" x14ac:dyDescent="0.25">
      <c r="A52" s="1" t="s">
        <v>51</v>
      </c>
      <c r="B52" s="1" t="s">
        <v>21</v>
      </c>
      <c r="C52" s="9" t="s">
        <v>186</v>
      </c>
      <c r="D52" s="9" t="s">
        <v>153</v>
      </c>
      <c r="E52" s="9" t="s">
        <v>154</v>
      </c>
      <c r="F52" s="2">
        <v>8093058.0899999999</v>
      </c>
      <c r="G52" s="2">
        <v>2277217.4900000002</v>
      </c>
      <c r="H52" s="2">
        <v>0</v>
      </c>
      <c r="I52" s="2">
        <v>119217.71</v>
      </c>
      <c r="J52" s="2">
        <v>139767.35999999999</v>
      </c>
      <c r="K52" s="2">
        <v>0</v>
      </c>
      <c r="L52" s="2">
        <v>1</v>
      </c>
      <c r="M52" s="2">
        <v>2393533.6800000002</v>
      </c>
      <c r="N52" s="2">
        <v>0</v>
      </c>
      <c r="O52" s="25">
        <v>0</v>
      </c>
      <c r="P52" s="26"/>
      <c r="Q52" s="2">
        <v>0</v>
      </c>
      <c r="R52" s="2">
        <v>0</v>
      </c>
      <c r="S52" s="2">
        <v>5818742.1200000001</v>
      </c>
      <c r="T52" s="2">
        <v>8212275.7999999998</v>
      </c>
      <c r="U52" s="2">
        <v>0</v>
      </c>
      <c r="V52" s="2">
        <v>0</v>
      </c>
      <c r="W52" s="3"/>
      <c r="X52" s="2">
        <v>23451.17</v>
      </c>
    </row>
    <row r="53" spans="1:24" x14ac:dyDescent="0.25">
      <c r="A53" s="1" t="s">
        <v>52</v>
      </c>
      <c r="B53" s="1" t="s">
        <v>21</v>
      </c>
      <c r="C53" s="9" t="s">
        <v>187</v>
      </c>
      <c r="D53" s="9" t="s">
        <v>153</v>
      </c>
      <c r="E53" s="9" t="s">
        <v>154</v>
      </c>
      <c r="F53" s="2">
        <v>5883553.5199999996</v>
      </c>
      <c r="G53" s="2">
        <v>1548605.57</v>
      </c>
      <c r="H53" s="2">
        <v>0</v>
      </c>
      <c r="I53" s="2">
        <v>0</v>
      </c>
      <c r="J53" s="2">
        <v>92232.94</v>
      </c>
      <c r="K53" s="2">
        <v>0</v>
      </c>
      <c r="L53" s="2">
        <v>1</v>
      </c>
      <c r="M53" s="2">
        <v>1640838.51</v>
      </c>
      <c r="N53" s="2">
        <v>0</v>
      </c>
      <c r="O53" s="25">
        <v>0</v>
      </c>
      <c r="P53" s="26"/>
      <c r="Q53" s="2">
        <v>0</v>
      </c>
      <c r="R53" s="2">
        <v>0</v>
      </c>
      <c r="S53" s="2">
        <v>4242715.01</v>
      </c>
      <c r="T53" s="2">
        <v>5883553.5199999996</v>
      </c>
      <c r="U53" s="2">
        <v>0</v>
      </c>
      <c r="V53" s="2">
        <v>0</v>
      </c>
      <c r="W53" s="3"/>
      <c r="X53" s="3"/>
    </row>
    <row r="54" spans="1:24" x14ac:dyDescent="0.25">
      <c r="A54" s="1" t="s">
        <v>53</v>
      </c>
      <c r="B54" s="1" t="s">
        <v>21</v>
      </c>
      <c r="C54" s="9" t="s">
        <v>188</v>
      </c>
      <c r="D54" s="9" t="s">
        <v>153</v>
      </c>
      <c r="E54" s="9" t="s">
        <v>154</v>
      </c>
      <c r="F54" s="2">
        <v>6806296.2400000002</v>
      </c>
      <c r="G54" s="2">
        <v>1311586.8700000001</v>
      </c>
      <c r="H54" s="2">
        <v>0</v>
      </c>
      <c r="I54" s="2">
        <v>83449.87</v>
      </c>
      <c r="J54" s="2">
        <v>77644.23</v>
      </c>
      <c r="K54" s="2">
        <v>0</v>
      </c>
      <c r="L54" s="2">
        <v>1</v>
      </c>
      <c r="M54" s="2">
        <v>1385726.37</v>
      </c>
      <c r="N54" s="2">
        <v>0</v>
      </c>
      <c r="O54" s="25">
        <v>0</v>
      </c>
      <c r="P54" s="26"/>
      <c r="Q54" s="2">
        <v>0</v>
      </c>
      <c r="R54" s="2">
        <v>0</v>
      </c>
      <c r="S54" s="2">
        <v>5504019.7400000002</v>
      </c>
      <c r="T54" s="2">
        <v>6889746.1100000003</v>
      </c>
      <c r="U54" s="2">
        <v>0</v>
      </c>
      <c r="V54" s="2">
        <v>0</v>
      </c>
      <c r="W54" s="3"/>
      <c r="X54" s="2">
        <v>3504.73</v>
      </c>
    </row>
    <row r="55" spans="1:24" x14ac:dyDescent="0.25">
      <c r="A55" s="1" t="s">
        <v>54</v>
      </c>
      <c r="B55" s="1" t="s">
        <v>21</v>
      </c>
      <c r="C55" s="9" t="s">
        <v>189</v>
      </c>
      <c r="D55" s="9" t="s">
        <v>153</v>
      </c>
      <c r="E55" s="9" t="s">
        <v>154</v>
      </c>
      <c r="F55" s="2">
        <v>1235255.44</v>
      </c>
      <c r="G55" s="2">
        <v>238568.45</v>
      </c>
      <c r="H55" s="2">
        <v>0</v>
      </c>
      <c r="I55" s="2">
        <v>0</v>
      </c>
      <c r="J55" s="2">
        <v>14037.84</v>
      </c>
      <c r="K55" s="2">
        <v>0</v>
      </c>
      <c r="L55" s="2">
        <v>1</v>
      </c>
      <c r="M55" s="2">
        <v>252606.29</v>
      </c>
      <c r="N55" s="2">
        <v>0</v>
      </c>
      <c r="O55" s="25">
        <v>0</v>
      </c>
      <c r="P55" s="26"/>
      <c r="Q55" s="2">
        <v>0</v>
      </c>
      <c r="R55" s="2">
        <v>0</v>
      </c>
      <c r="S55" s="2">
        <v>982649.15</v>
      </c>
      <c r="T55" s="2">
        <v>1235255.44</v>
      </c>
      <c r="U55" s="2">
        <v>0</v>
      </c>
      <c r="V55" s="2">
        <v>0</v>
      </c>
      <c r="W55" s="3"/>
      <c r="X55" s="3"/>
    </row>
    <row r="56" spans="1:24" x14ac:dyDescent="0.25">
      <c r="A56" s="1" t="s">
        <v>55</v>
      </c>
      <c r="B56" s="1" t="s">
        <v>21</v>
      </c>
      <c r="C56" s="9" t="s">
        <v>190</v>
      </c>
      <c r="D56" s="9" t="s">
        <v>153</v>
      </c>
      <c r="E56" s="9" t="s">
        <v>154</v>
      </c>
      <c r="F56" s="2">
        <v>1612629.21</v>
      </c>
      <c r="G56" s="2">
        <v>279471.65999999997</v>
      </c>
      <c r="H56" s="2">
        <v>0</v>
      </c>
      <c r="I56" s="2">
        <v>0</v>
      </c>
      <c r="J56" s="2">
        <v>16458.740000000002</v>
      </c>
      <c r="K56" s="2">
        <v>0</v>
      </c>
      <c r="L56" s="2">
        <v>1</v>
      </c>
      <c r="M56" s="2">
        <v>295930.40000000002</v>
      </c>
      <c r="N56" s="2">
        <v>0</v>
      </c>
      <c r="O56" s="25">
        <v>0</v>
      </c>
      <c r="P56" s="26"/>
      <c r="Q56" s="2">
        <v>0</v>
      </c>
      <c r="R56" s="2">
        <v>0</v>
      </c>
      <c r="S56" s="2">
        <v>1316698.81</v>
      </c>
      <c r="T56" s="2">
        <v>1612629.21</v>
      </c>
      <c r="U56" s="2">
        <v>0</v>
      </c>
      <c r="V56" s="2">
        <v>0</v>
      </c>
      <c r="W56" s="3"/>
      <c r="X56" s="3"/>
    </row>
    <row r="57" spans="1:24" x14ac:dyDescent="0.25">
      <c r="A57" s="14"/>
      <c r="B57" s="14"/>
      <c r="C57" s="15" t="s">
        <v>288</v>
      </c>
      <c r="D57" s="15"/>
      <c r="E57" s="15"/>
      <c r="F57" s="16">
        <f>F52+F53+F54+F55+F56</f>
        <v>23630792.500000004</v>
      </c>
      <c r="G57" s="16">
        <f t="shared" ref="G57:V57" si="16">G52+G53+G54+G55+G56</f>
        <v>5655450.040000001</v>
      </c>
      <c r="H57" s="16">
        <f t="shared" si="16"/>
        <v>0</v>
      </c>
      <c r="I57" s="16">
        <f t="shared" si="16"/>
        <v>202667.58000000002</v>
      </c>
      <c r="J57" s="16">
        <f t="shared" si="16"/>
        <v>340141.11</v>
      </c>
      <c r="K57" s="16">
        <f t="shared" si="16"/>
        <v>0</v>
      </c>
      <c r="L57" s="16">
        <f t="shared" si="16"/>
        <v>5</v>
      </c>
      <c r="M57" s="16">
        <f t="shared" si="16"/>
        <v>5968635.2500000009</v>
      </c>
      <c r="N57" s="16">
        <f t="shared" si="16"/>
        <v>0</v>
      </c>
      <c r="O57" s="27">
        <f t="shared" si="16"/>
        <v>0</v>
      </c>
      <c r="P57" s="28"/>
      <c r="Q57" s="16">
        <f t="shared" si="16"/>
        <v>0</v>
      </c>
      <c r="R57" s="16">
        <f t="shared" si="16"/>
        <v>0</v>
      </c>
      <c r="S57" s="16">
        <f t="shared" si="16"/>
        <v>17864824.829999998</v>
      </c>
      <c r="T57" s="16">
        <f t="shared" si="16"/>
        <v>23833460.080000002</v>
      </c>
      <c r="U57" s="16">
        <f t="shared" si="16"/>
        <v>0</v>
      </c>
      <c r="V57" s="16">
        <f t="shared" si="16"/>
        <v>0</v>
      </c>
      <c r="W57" s="16"/>
      <c r="X57" s="16">
        <f t="shared" ref="X57" si="17">X52+X53+X54+X55+X56</f>
        <v>26955.899999999998</v>
      </c>
    </row>
    <row r="58" spans="1:24" x14ac:dyDescent="0.25">
      <c r="A58" s="1" t="s">
        <v>56</v>
      </c>
      <c r="B58" s="1" t="s">
        <v>21</v>
      </c>
      <c r="C58" s="9" t="s">
        <v>191</v>
      </c>
      <c r="D58" s="9" t="s">
        <v>153</v>
      </c>
      <c r="E58" s="9" t="s">
        <v>154</v>
      </c>
      <c r="F58" s="2">
        <v>1790220.11</v>
      </c>
      <c r="G58" s="2">
        <v>515329.47</v>
      </c>
      <c r="H58" s="2">
        <v>0</v>
      </c>
      <c r="I58" s="2">
        <v>0</v>
      </c>
      <c r="J58" s="2">
        <v>25497.81</v>
      </c>
      <c r="K58" s="2">
        <v>0</v>
      </c>
      <c r="L58" s="2">
        <v>1</v>
      </c>
      <c r="M58" s="2">
        <v>540827.28</v>
      </c>
      <c r="N58" s="2">
        <v>0</v>
      </c>
      <c r="O58" s="25">
        <v>0</v>
      </c>
      <c r="P58" s="26"/>
      <c r="Q58" s="2">
        <v>0</v>
      </c>
      <c r="R58" s="2">
        <v>0</v>
      </c>
      <c r="S58" s="2">
        <v>1249392.83</v>
      </c>
      <c r="T58" s="2">
        <v>1790220.11</v>
      </c>
      <c r="U58" s="2">
        <v>0</v>
      </c>
      <c r="V58" s="2">
        <v>0</v>
      </c>
      <c r="W58" s="3"/>
      <c r="X58" s="3"/>
    </row>
    <row r="59" spans="1:24" x14ac:dyDescent="0.25">
      <c r="A59" s="1" t="s">
        <v>57</v>
      </c>
      <c r="B59" s="1" t="s">
        <v>21</v>
      </c>
      <c r="C59" s="9" t="s">
        <v>192</v>
      </c>
      <c r="D59" s="9" t="s">
        <v>153</v>
      </c>
      <c r="E59" s="9" t="s">
        <v>154</v>
      </c>
      <c r="F59" s="2">
        <v>1221949.93</v>
      </c>
      <c r="G59" s="2">
        <v>356370.62</v>
      </c>
      <c r="H59" s="2">
        <v>0</v>
      </c>
      <c r="I59" s="2">
        <v>0</v>
      </c>
      <c r="J59" s="2">
        <v>17311.59</v>
      </c>
      <c r="K59" s="2">
        <v>0</v>
      </c>
      <c r="L59" s="2">
        <v>1</v>
      </c>
      <c r="M59" s="2">
        <v>373682.21</v>
      </c>
      <c r="N59" s="2">
        <v>0</v>
      </c>
      <c r="O59" s="25">
        <v>0</v>
      </c>
      <c r="P59" s="26"/>
      <c r="Q59" s="2">
        <v>0</v>
      </c>
      <c r="R59" s="2">
        <v>0</v>
      </c>
      <c r="S59" s="2">
        <v>848267.72</v>
      </c>
      <c r="T59" s="2">
        <v>1221949.93</v>
      </c>
      <c r="U59" s="2">
        <v>0</v>
      </c>
      <c r="V59" s="2">
        <v>0</v>
      </c>
      <c r="W59" s="3"/>
      <c r="X59" s="3"/>
    </row>
    <row r="60" spans="1:24" x14ac:dyDescent="0.25">
      <c r="A60" s="1" t="s">
        <v>58</v>
      </c>
      <c r="B60" s="1" t="s">
        <v>21</v>
      </c>
      <c r="C60" s="9" t="s">
        <v>193</v>
      </c>
      <c r="D60" s="9" t="s">
        <v>153</v>
      </c>
      <c r="E60" s="9" t="s">
        <v>154</v>
      </c>
      <c r="F60" s="2">
        <v>2442586.5499999998</v>
      </c>
      <c r="G60" s="2">
        <v>711920.61</v>
      </c>
      <c r="H60" s="2">
        <v>0</v>
      </c>
      <c r="I60" s="2">
        <v>0</v>
      </c>
      <c r="J60" s="2">
        <v>34613.32</v>
      </c>
      <c r="K60" s="2">
        <v>0</v>
      </c>
      <c r="L60" s="2">
        <v>1</v>
      </c>
      <c r="M60" s="2">
        <v>746533.93</v>
      </c>
      <c r="N60" s="2">
        <v>0</v>
      </c>
      <c r="O60" s="25">
        <v>0</v>
      </c>
      <c r="P60" s="26"/>
      <c r="Q60" s="2">
        <v>0</v>
      </c>
      <c r="R60" s="2">
        <v>0</v>
      </c>
      <c r="S60" s="2">
        <v>1696052.62</v>
      </c>
      <c r="T60" s="2">
        <v>2442586.5499999998</v>
      </c>
      <c r="U60" s="2">
        <v>0</v>
      </c>
      <c r="V60" s="2">
        <v>0</v>
      </c>
      <c r="W60" s="3"/>
      <c r="X60" s="3"/>
    </row>
    <row r="61" spans="1:24" x14ac:dyDescent="0.25">
      <c r="A61" s="1" t="s">
        <v>59</v>
      </c>
      <c r="B61" s="1" t="s">
        <v>21</v>
      </c>
      <c r="C61" s="9" t="s">
        <v>194</v>
      </c>
      <c r="D61" s="9" t="s">
        <v>153</v>
      </c>
      <c r="E61" s="9" t="s">
        <v>154</v>
      </c>
      <c r="F61" s="2">
        <v>1682134.3</v>
      </c>
      <c r="G61" s="2">
        <v>493933.45</v>
      </c>
      <c r="H61" s="2">
        <v>0</v>
      </c>
      <c r="I61" s="2">
        <v>0</v>
      </c>
      <c r="J61" s="2">
        <v>23764.02</v>
      </c>
      <c r="K61" s="2">
        <v>0</v>
      </c>
      <c r="L61" s="2">
        <v>1</v>
      </c>
      <c r="M61" s="2">
        <v>517697.47</v>
      </c>
      <c r="N61" s="2">
        <v>0</v>
      </c>
      <c r="O61" s="25">
        <v>0</v>
      </c>
      <c r="P61" s="26"/>
      <c r="Q61" s="2">
        <v>0</v>
      </c>
      <c r="R61" s="2">
        <v>0</v>
      </c>
      <c r="S61" s="2">
        <v>1164436.83</v>
      </c>
      <c r="T61" s="2">
        <v>1682134.3</v>
      </c>
      <c r="U61" s="2">
        <v>0</v>
      </c>
      <c r="V61" s="2">
        <v>0</v>
      </c>
      <c r="W61" s="3"/>
      <c r="X61" s="3"/>
    </row>
    <row r="62" spans="1:24" x14ac:dyDescent="0.25">
      <c r="A62" s="1" t="s">
        <v>60</v>
      </c>
      <c r="B62" s="1" t="s">
        <v>21</v>
      </c>
      <c r="C62" s="9" t="s">
        <v>195</v>
      </c>
      <c r="D62" s="9" t="s">
        <v>153</v>
      </c>
      <c r="E62" s="9" t="s">
        <v>154</v>
      </c>
      <c r="F62" s="2">
        <v>1963365.9</v>
      </c>
      <c r="G62" s="2">
        <v>486280.69</v>
      </c>
      <c r="H62" s="2">
        <v>0</v>
      </c>
      <c r="I62" s="2">
        <v>0</v>
      </c>
      <c r="J62" s="2">
        <v>23079.46</v>
      </c>
      <c r="K62" s="2">
        <v>0</v>
      </c>
      <c r="L62" s="2">
        <v>1</v>
      </c>
      <c r="M62" s="2">
        <v>509360.15</v>
      </c>
      <c r="N62" s="2">
        <v>0</v>
      </c>
      <c r="O62" s="25">
        <v>0</v>
      </c>
      <c r="P62" s="26"/>
      <c r="Q62" s="2">
        <v>0</v>
      </c>
      <c r="R62" s="2">
        <v>0</v>
      </c>
      <c r="S62" s="2">
        <v>1454005.75</v>
      </c>
      <c r="T62" s="2">
        <v>1963365.9</v>
      </c>
      <c r="U62" s="2">
        <v>0</v>
      </c>
      <c r="V62" s="2">
        <v>0</v>
      </c>
      <c r="W62" s="3"/>
      <c r="X62" s="3"/>
    </row>
    <row r="63" spans="1:24" x14ac:dyDescent="0.25">
      <c r="A63" s="1" t="s">
        <v>61</v>
      </c>
      <c r="B63" s="1" t="s">
        <v>21</v>
      </c>
      <c r="C63" s="9" t="s">
        <v>196</v>
      </c>
      <c r="D63" s="9" t="s">
        <v>153</v>
      </c>
      <c r="E63" s="9" t="s">
        <v>154</v>
      </c>
      <c r="F63" s="2">
        <v>1464432.25</v>
      </c>
      <c r="G63" s="2">
        <v>308693.90000000002</v>
      </c>
      <c r="H63" s="2">
        <v>0</v>
      </c>
      <c r="I63" s="2">
        <v>0</v>
      </c>
      <c r="J63" s="2">
        <v>14446.73</v>
      </c>
      <c r="K63" s="2">
        <v>0</v>
      </c>
      <c r="L63" s="2">
        <v>1</v>
      </c>
      <c r="M63" s="2">
        <v>323140.63</v>
      </c>
      <c r="N63" s="2">
        <v>0</v>
      </c>
      <c r="O63" s="25">
        <v>0</v>
      </c>
      <c r="P63" s="26"/>
      <c r="Q63" s="2">
        <v>0</v>
      </c>
      <c r="R63" s="2">
        <v>0</v>
      </c>
      <c r="S63" s="2">
        <v>1141291.6200000001</v>
      </c>
      <c r="T63" s="2">
        <v>1464432.25</v>
      </c>
      <c r="U63" s="2">
        <v>0</v>
      </c>
      <c r="V63" s="2">
        <v>0</v>
      </c>
      <c r="W63" s="3"/>
      <c r="X63" s="3"/>
    </row>
    <row r="64" spans="1:24" x14ac:dyDescent="0.25">
      <c r="A64" s="14"/>
      <c r="B64" s="14"/>
      <c r="C64" s="15" t="s">
        <v>288</v>
      </c>
      <c r="D64" s="15"/>
      <c r="E64" s="15"/>
      <c r="F64" s="16">
        <f>F58+F59+F60+F61+F62+F63</f>
        <v>10564689.039999999</v>
      </c>
      <c r="G64" s="16">
        <f t="shared" ref="G64:V64" si="18">G58+G59+G60+G61+G62+G63</f>
        <v>2872528.7399999998</v>
      </c>
      <c r="H64" s="16">
        <f t="shared" si="18"/>
        <v>0</v>
      </c>
      <c r="I64" s="16">
        <f t="shared" si="18"/>
        <v>0</v>
      </c>
      <c r="J64" s="16">
        <f t="shared" si="18"/>
        <v>138712.93000000002</v>
      </c>
      <c r="K64" s="16">
        <f t="shared" si="18"/>
        <v>0</v>
      </c>
      <c r="L64" s="16">
        <f t="shared" si="18"/>
        <v>6</v>
      </c>
      <c r="M64" s="16">
        <f t="shared" si="18"/>
        <v>3011241.6699999995</v>
      </c>
      <c r="N64" s="16">
        <f t="shared" si="18"/>
        <v>0</v>
      </c>
      <c r="O64" s="27">
        <f t="shared" si="18"/>
        <v>0</v>
      </c>
      <c r="P64" s="28"/>
      <c r="Q64" s="16">
        <f t="shared" si="18"/>
        <v>0</v>
      </c>
      <c r="R64" s="16">
        <f t="shared" si="18"/>
        <v>0</v>
      </c>
      <c r="S64" s="16">
        <f t="shared" si="18"/>
        <v>7553447.3700000001</v>
      </c>
      <c r="T64" s="16">
        <f t="shared" si="18"/>
        <v>10564689.039999999</v>
      </c>
      <c r="U64" s="16">
        <f t="shared" si="18"/>
        <v>0</v>
      </c>
      <c r="V64" s="16">
        <f t="shared" si="18"/>
        <v>0</v>
      </c>
      <c r="W64" s="17"/>
      <c r="X64" s="17"/>
    </row>
    <row r="65" spans="1:24" x14ac:dyDescent="0.25">
      <c r="A65" s="1" t="s">
        <v>62</v>
      </c>
      <c r="B65" s="1" t="s">
        <v>21</v>
      </c>
      <c r="C65" s="9" t="s">
        <v>197</v>
      </c>
      <c r="D65" s="9" t="s">
        <v>153</v>
      </c>
      <c r="E65" s="9" t="s">
        <v>154</v>
      </c>
      <c r="F65" s="2">
        <v>3202944.04</v>
      </c>
      <c r="G65" s="2">
        <v>498633.43</v>
      </c>
      <c r="H65" s="2">
        <v>0</v>
      </c>
      <c r="I65" s="2">
        <v>0</v>
      </c>
      <c r="J65" s="2">
        <v>32032.240000000002</v>
      </c>
      <c r="K65" s="2">
        <v>0</v>
      </c>
      <c r="L65" s="2">
        <v>1</v>
      </c>
      <c r="M65" s="2">
        <v>530665.67000000004</v>
      </c>
      <c r="N65" s="2">
        <v>0</v>
      </c>
      <c r="O65" s="25">
        <v>0</v>
      </c>
      <c r="P65" s="26"/>
      <c r="Q65" s="2">
        <v>0</v>
      </c>
      <c r="R65" s="2">
        <v>0</v>
      </c>
      <c r="S65" s="2">
        <v>2672278.37</v>
      </c>
      <c r="T65" s="2">
        <v>3202944.04</v>
      </c>
      <c r="U65" s="2">
        <v>0</v>
      </c>
      <c r="V65" s="2">
        <v>0</v>
      </c>
      <c r="W65" s="3"/>
      <c r="X65" s="3"/>
    </row>
    <row r="66" spans="1:24" x14ac:dyDescent="0.25">
      <c r="A66" s="1" t="s">
        <v>63</v>
      </c>
      <c r="B66" s="1" t="s">
        <v>21</v>
      </c>
      <c r="C66" s="9" t="s">
        <v>198</v>
      </c>
      <c r="D66" s="9" t="s">
        <v>153</v>
      </c>
      <c r="E66" s="9" t="s">
        <v>154</v>
      </c>
      <c r="F66" s="2">
        <v>3322149.3</v>
      </c>
      <c r="G66" s="2">
        <v>356323.33</v>
      </c>
      <c r="H66" s="2">
        <v>0</v>
      </c>
      <c r="I66" s="2">
        <v>0</v>
      </c>
      <c r="J66" s="2">
        <v>33221.620000000003</v>
      </c>
      <c r="K66" s="2">
        <v>0</v>
      </c>
      <c r="L66" s="2">
        <v>1</v>
      </c>
      <c r="M66" s="2">
        <v>389544.95</v>
      </c>
      <c r="N66" s="2">
        <v>0</v>
      </c>
      <c r="O66" s="25">
        <v>0</v>
      </c>
      <c r="P66" s="26"/>
      <c r="Q66" s="2">
        <v>0</v>
      </c>
      <c r="R66" s="2">
        <v>0</v>
      </c>
      <c r="S66" s="2">
        <v>2932604.35</v>
      </c>
      <c r="T66" s="2">
        <v>3322149.3</v>
      </c>
      <c r="U66" s="2">
        <v>0</v>
      </c>
      <c r="V66" s="2">
        <v>0</v>
      </c>
      <c r="W66" s="3"/>
      <c r="X66" s="3"/>
    </row>
    <row r="67" spans="1:24" x14ac:dyDescent="0.25">
      <c r="A67" s="14"/>
      <c r="B67" s="14"/>
      <c r="C67" s="15" t="s">
        <v>288</v>
      </c>
      <c r="D67" s="15"/>
      <c r="E67" s="15"/>
      <c r="F67" s="16">
        <f>F65+F66</f>
        <v>6525093.3399999999</v>
      </c>
      <c r="G67" s="16">
        <f t="shared" ref="G67:V67" si="19">G65+G66</f>
        <v>854956.76</v>
      </c>
      <c r="H67" s="16">
        <f t="shared" si="19"/>
        <v>0</v>
      </c>
      <c r="I67" s="16">
        <f t="shared" si="19"/>
        <v>0</v>
      </c>
      <c r="J67" s="16">
        <f t="shared" si="19"/>
        <v>65253.86</v>
      </c>
      <c r="K67" s="16">
        <f t="shared" si="19"/>
        <v>0</v>
      </c>
      <c r="L67" s="16">
        <f t="shared" si="19"/>
        <v>2</v>
      </c>
      <c r="M67" s="16">
        <f t="shared" si="19"/>
        <v>920210.62000000011</v>
      </c>
      <c r="N67" s="16">
        <f t="shared" si="19"/>
        <v>0</v>
      </c>
      <c r="O67" s="27">
        <f t="shared" si="19"/>
        <v>0</v>
      </c>
      <c r="P67" s="28"/>
      <c r="Q67" s="16">
        <f t="shared" si="19"/>
        <v>0</v>
      </c>
      <c r="R67" s="16">
        <f t="shared" si="19"/>
        <v>0</v>
      </c>
      <c r="S67" s="16">
        <f t="shared" si="19"/>
        <v>5604882.7200000007</v>
      </c>
      <c r="T67" s="16">
        <f t="shared" si="19"/>
        <v>6525093.3399999999</v>
      </c>
      <c r="U67" s="16">
        <f t="shared" si="19"/>
        <v>0</v>
      </c>
      <c r="V67" s="16">
        <f t="shared" si="19"/>
        <v>0</v>
      </c>
      <c r="W67" s="17"/>
      <c r="X67" s="17"/>
    </row>
    <row r="68" spans="1:24" x14ac:dyDescent="0.25">
      <c r="A68" s="1" t="s">
        <v>64</v>
      </c>
      <c r="B68" s="1" t="s">
        <v>21</v>
      </c>
      <c r="C68" s="9" t="s">
        <v>199</v>
      </c>
      <c r="D68" s="9" t="s">
        <v>153</v>
      </c>
      <c r="E68" s="9" t="s">
        <v>154</v>
      </c>
      <c r="F68" s="2">
        <v>3441524.31</v>
      </c>
      <c r="G68" s="2">
        <v>1031426.34</v>
      </c>
      <c r="H68" s="2">
        <v>0</v>
      </c>
      <c r="I68" s="2">
        <v>0</v>
      </c>
      <c r="J68" s="2">
        <v>57383.28</v>
      </c>
      <c r="K68" s="2">
        <v>0</v>
      </c>
      <c r="L68" s="2">
        <v>1</v>
      </c>
      <c r="M68" s="2">
        <v>1088809.6200000001</v>
      </c>
      <c r="N68" s="2">
        <v>0</v>
      </c>
      <c r="O68" s="25">
        <v>0</v>
      </c>
      <c r="P68" s="26"/>
      <c r="Q68" s="2">
        <v>0</v>
      </c>
      <c r="R68" s="2">
        <v>0</v>
      </c>
      <c r="S68" s="2">
        <v>2352714.69</v>
      </c>
      <c r="T68" s="2">
        <v>3441524.31</v>
      </c>
      <c r="U68" s="2">
        <v>0</v>
      </c>
      <c r="V68" s="2">
        <v>0</v>
      </c>
      <c r="W68" s="3"/>
      <c r="X68" s="3"/>
    </row>
    <row r="69" spans="1:24" x14ac:dyDescent="0.25">
      <c r="A69" s="1" t="s">
        <v>65</v>
      </c>
      <c r="B69" s="1" t="s">
        <v>21</v>
      </c>
      <c r="C69" s="9" t="s">
        <v>200</v>
      </c>
      <c r="D69" s="9" t="s">
        <v>153</v>
      </c>
      <c r="E69" s="9" t="s">
        <v>154</v>
      </c>
      <c r="F69" s="2">
        <v>1379785.19</v>
      </c>
      <c r="G69" s="2">
        <v>279141.77</v>
      </c>
      <c r="H69" s="2">
        <v>0</v>
      </c>
      <c r="I69" s="2">
        <v>0</v>
      </c>
      <c r="J69" s="2">
        <v>15723.48</v>
      </c>
      <c r="K69" s="2">
        <v>0</v>
      </c>
      <c r="L69" s="2">
        <v>1</v>
      </c>
      <c r="M69" s="2">
        <v>294865.25</v>
      </c>
      <c r="N69" s="2">
        <v>0</v>
      </c>
      <c r="O69" s="25">
        <v>0</v>
      </c>
      <c r="P69" s="26"/>
      <c r="Q69" s="2">
        <v>0</v>
      </c>
      <c r="R69" s="2">
        <v>0</v>
      </c>
      <c r="S69" s="2">
        <v>1084919.94</v>
      </c>
      <c r="T69" s="2">
        <v>1379785.19</v>
      </c>
      <c r="U69" s="2">
        <v>0</v>
      </c>
      <c r="V69" s="2">
        <v>0</v>
      </c>
      <c r="W69" s="3"/>
      <c r="X69" s="3"/>
    </row>
    <row r="70" spans="1:24" x14ac:dyDescent="0.25">
      <c r="A70" s="1" t="s">
        <v>66</v>
      </c>
      <c r="B70" s="1" t="s">
        <v>21</v>
      </c>
      <c r="C70" s="9" t="s">
        <v>201</v>
      </c>
      <c r="D70" s="9" t="s">
        <v>153</v>
      </c>
      <c r="E70" s="9" t="s">
        <v>154</v>
      </c>
      <c r="F70" s="2">
        <v>308670.58</v>
      </c>
      <c r="G70" s="2">
        <v>70362.42</v>
      </c>
      <c r="H70" s="2">
        <v>0</v>
      </c>
      <c r="I70" s="2">
        <v>0</v>
      </c>
      <c r="J70" s="2">
        <v>3504.53</v>
      </c>
      <c r="K70" s="2">
        <v>0</v>
      </c>
      <c r="L70" s="2">
        <v>1</v>
      </c>
      <c r="M70" s="2">
        <v>73866.95</v>
      </c>
      <c r="N70" s="2">
        <v>0</v>
      </c>
      <c r="O70" s="25">
        <v>0</v>
      </c>
      <c r="P70" s="26"/>
      <c r="Q70" s="2">
        <v>0</v>
      </c>
      <c r="R70" s="2">
        <v>0</v>
      </c>
      <c r="S70" s="2">
        <v>234803.63</v>
      </c>
      <c r="T70" s="2">
        <v>308670.58</v>
      </c>
      <c r="U70" s="2">
        <v>0</v>
      </c>
      <c r="V70" s="2">
        <v>0</v>
      </c>
      <c r="W70" s="3"/>
      <c r="X70" s="3"/>
    </row>
    <row r="71" spans="1:24" x14ac:dyDescent="0.25">
      <c r="A71" s="1" t="s">
        <v>67</v>
      </c>
      <c r="B71" s="1" t="s">
        <v>21</v>
      </c>
      <c r="C71" s="9" t="s">
        <v>202</v>
      </c>
      <c r="D71" s="9" t="s">
        <v>153</v>
      </c>
      <c r="E71" s="9" t="s">
        <v>154</v>
      </c>
      <c r="F71" s="2">
        <v>3979351.96</v>
      </c>
      <c r="G71" s="2">
        <v>1110141.08</v>
      </c>
      <c r="H71" s="2">
        <v>0</v>
      </c>
      <c r="I71" s="2">
        <v>0</v>
      </c>
      <c r="J71" s="2">
        <v>61047.040000000001</v>
      </c>
      <c r="K71" s="2">
        <v>0</v>
      </c>
      <c r="L71" s="2">
        <v>1</v>
      </c>
      <c r="M71" s="2">
        <v>1171188.1200000001</v>
      </c>
      <c r="N71" s="2">
        <v>0</v>
      </c>
      <c r="O71" s="25">
        <v>0</v>
      </c>
      <c r="P71" s="26"/>
      <c r="Q71" s="2">
        <v>0</v>
      </c>
      <c r="R71" s="2">
        <v>0</v>
      </c>
      <c r="S71" s="2">
        <v>2808163.84</v>
      </c>
      <c r="T71" s="2">
        <v>3979351.96</v>
      </c>
      <c r="U71" s="2">
        <v>0</v>
      </c>
      <c r="V71" s="2">
        <v>0</v>
      </c>
      <c r="W71" s="3"/>
      <c r="X71" s="3"/>
    </row>
    <row r="72" spans="1:24" x14ac:dyDescent="0.25">
      <c r="A72" s="1" t="s">
        <v>68</v>
      </c>
      <c r="B72" s="1" t="s">
        <v>21</v>
      </c>
      <c r="C72" s="9" t="s">
        <v>203</v>
      </c>
      <c r="D72" s="9" t="s">
        <v>153</v>
      </c>
      <c r="E72" s="9" t="s">
        <v>154</v>
      </c>
      <c r="F72" s="2">
        <v>2932422.78</v>
      </c>
      <c r="G72" s="2">
        <v>757399.8</v>
      </c>
      <c r="H72" s="2">
        <v>0</v>
      </c>
      <c r="I72" s="2">
        <v>0</v>
      </c>
      <c r="J72" s="2">
        <v>41827.370000000003</v>
      </c>
      <c r="K72" s="2">
        <v>0</v>
      </c>
      <c r="L72" s="2">
        <v>1</v>
      </c>
      <c r="M72" s="2">
        <v>799227.17</v>
      </c>
      <c r="N72" s="2">
        <v>0</v>
      </c>
      <c r="O72" s="25">
        <v>0</v>
      </c>
      <c r="P72" s="26"/>
      <c r="Q72" s="2">
        <v>0</v>
      </c>
      <c r="R72" s="2">
        <v>0</v>
      </c>
      <c r="S72" s="2">
        <v>2133195.61</v>
      </c>
      <c r="T72" s="2">
        <v>2932422.78</v>
      </c>
      <c r="U72" s="2">
        <v>0</v>
      </c>
      <c r="V72" s="2">
        <v>0</v>
      </c>
      <c r="W72" s="3"/>
      <c r="X72" s="3"/>
    </row>
    <row r="73" spans="1:24" x14ac:dyDescent="0.25">
      <c r="A73" s="1" t="s">
        <v>69</v>
      </c>
      <c r="B73" s="1" t="s">
        <v>21</v>
      </c>
      <c r="C73" s="9" t="s">
        <v>204</v>
      </c>
      <c r="D73" s="9" t="s">
        <v>153</v>
      </c>
      <c r="E73" s="9" t="s">
        <v>154</v>
      </c>
      <c r="F73" s="2">
        <v>21411.51</v>
      </c>
      <c r="G73" s="2">
        <v>6191.12</v>
      </c>
      <c r="H73" s="2">
        <v>0</v>
      </c>
      <c r="I73" s="2">
        <v>0</v>
      </c>
      <c r="J73" s="2">
        <v>310.62</v>
      </c>
      <c r="K73" s="2">
        <v>0</v>
      </c>
      <c r="L73" s="2">
        <v>1</v>
      </c>
      <c r="M73" s="2">
        <v>6501.74</v>
      </c>
      <c r="N73" s="2">
        <v>0</v>
      </c>
      <c r="O73" s="25">
        <v>0</v>
      </c>
      <c r="P73" s="26"/>
      <c r="Q73" s="2">
        <v>0</v>
      </c>
      <c r="R73" s="2">
        <v>0</v>
      </c>
      <c r="S73" s="2">
        <v>14909.77</v>
      </c>
      <c r="T73" s="2">
        <v>21411.51</v>
      </c>
      <c r="U73" s="2">
        <v>0</v>
      </c>
      <c r="V73" s="2">
        <v>0</v>
      </c>
      <c r="W73" s="3"/>
      <c r="X73" s="3"/>
    </row>
    <row r="74" spans="1:24" x14ac:dyDescent="0.25">
      <c r="A74" s="1" t="s">
        <v>70</v>
      </c>
      <c r="B74" s="1" t="s">
        <v>21</v>
      </c>
      <c r="C74" s="9" t="s">
        <v>205</v>
      </c>
      <c r="D74" s="9" t="s">
        <v>153</v>
      </c>
      <c r="E74" s="9" t="s">
        <v>154</v>
      </c>
      <c r="F74" s="2">
        <v>10637.66</v>
      </c>
      <c r="G74" s="2">
        <v>9216.67</v>
      </c>
      <c r="H74" s="2">
        <v>0</v>
      </c>
      <c r="I74" s="2">
        <v>0</v>
      </c>
      <c r="J74" s="2">
        <v>473.66</v>
      </c>
      <c r="K74" s="2">
        <v>0</v>
      </c>
      <c r="L74" s="2">
        <v>1</v>
      </c>
      <c r="M74" s="2">
        <v>9690.33</v>
      </c>
      <c r="N74" s="2">
        <v>0</v>
      </c>
      <c r="O74" s="25">
        <v>0</v>
      </c>
      <c r="P74" s="26"/>
      <c r="Q74" s="2">
        <v>0</v>
      </c>
      <c r="R74" s="2">
        <v>0</v>
      </c>
      <c r="S74" s="2">
        <v>947.33</v>
      </c>
      <c r="T74" s="2">
        <v>10637.66</v>
      </c>
      <c r="U74" s="2">
        <v>0</v>
      </c>
      <c r="V74" s="2">
        <v>0</v>
      </c>
      <c r="W74" s="3"/>
      <c r="X74" s="3"/>
    </row>
    <row r="75" spans="1:24" x14ac:dyDescent="0.25">
      <c r="A75" s="1" t="s">
        <v>71</v>
      </c>
      <c r="B75" s="1" t="s">
        <v>21</v>
      </c>
      <c r="C75" s="9" t="s">
        <v>206</v>
      </c>
      <c r="D75" s="9" t="s">
        <v>153</v>
      </c>
      <c r="E75" s="9" t="s">
        <v>154</v>
      </c>
      <c r="F75" s="2">
        <v>15379.22</v>
      </c>
      <c r="G75" s="2">
        <v>13324.83</v>
      </c>
      <c r="H75" s="2">
        <v>0</v>
      </c>
      <c r="I75" s="2">
        <v>0</v>
      </c>
      <c r="J75" s="2">
        <v>684.8</v>
      </c>
      <c r="K75" s="2">
        <v>0</v>
      </c>
      <c r="L75" s="2">
        <v>1</v>
      </c>
      <c r="M75" s="2">
        <v>14009.63</v>
      </c>
      <c r="N75" s="2">
        <v>0</v>
      </c>
      <c r="O75" s="25">
        <v>0</v>
      </c>
      <c r="P75" s="26"/>
      <c r="Q75" s="2">
        <v>0</v>
      </c>
      <c r="R75" s="2">
        <v>0</v>
      </c>
      <c r="S75" s="2">
        <v>1369.59</v>
      </c>
      <c r="T75" s="2">
        <v>15379.22</v>
      </c>
      <c r="U75" s="2">
        <v>0</v>
      </c>
      <c r="V75" s="2">
        <v>0</v>
      </c>
      <c r="W75" s="3"/>
      <c r="X75" s="3"/>
    </row>
    <row r="76" spans="1:24" x14ac:dyDescent="0.25">
      <c r="A76" s="1" t="s">
        <v>72</v>
      </c>
      <c r="B76" s="1" t="s">
        <v>21</v>
      </c>
      <c r="C76" s="9" t="s">
        <v>207</v>
      </c>
      <c r="D76" s="9" t="s">
        <v>153</v>
      </c>
      <c r="E76" s="9" t="s">
        <v>154</v>
      </c>
      <c r="F76" s="2">
        <v>133054.15</v>
      </c>
      <c r="G76" s="2">
        <v>38472.559999999998</v>
      </c>
      <c r="H76" s="2">
        <v>0</v>
      </c>
      <c r="I76" s="2">
        <v>0</v>
      </c>
      <c r="J76" s="2">
        <v>1930.24</v>
      </c>
      <c r="K76" s="2">
        <v>0</v>
      </c>
      <c r="L76" s="2">
        <v>1</v>
      </c>
      <c r="M76" s="2">
        <v>40402.800000000003</v>
      </c>
      <c r="N76" s="2">
        <v>0</v>
      </c>
      <c r="O76" s="25">
        <v>0</v>
      </c>
      <c r="P76" s="26"/>
      <c r="Q76" s="2">
        <v>0</v>
      </c>
      <c r="R76" s="2">
        <v>0</v>
      </c>
      <c r="S76" s="2">
        <v>92651.35</v>
      </c>
      <c r="T76" s="2">
        <v>133054.15</v>
      </c>
      <c r="U76" s="2">
        <v>0</v>
      </c>
      <c r="V76" s="2">
        <v>0</v>
      </c>
      <c r="W76" s="3"/>
      <c r="X76" s="3"/>
    </row>
    <row r="77" spans="1:24" x14ac:dyDescent="0.25">
      <c r="A77" s="1" t="s">
        <v>73</v>
      </c>
      <c r="B77" s="1" t="s">
        <v>21</v>
      </c>
      <c r="C77" s="9" t="s">
        <v>208</v>
      </c>
      <c r="D77" s="9" t="s">
        <v>153</v>
      </c>
      <c r="E77" s="9" t="s">
        <v>154</v>
      </c>
      <c r="F77" s="2">
        <v>2955.77</v>
      </c>
      <c r="G77" s="2">
        <v>2560.92</v>
      </c>
      <c r="H77" s="2">
        <v>0</v>
      </c>
      <c r="I77" s="2">
        <v>0</v>
      </c>
      <c r="J77" s="2">
        <v>131.62</v>
      </c>
      <c r="K77" s="2">
        <v>0</v>
      </c>
      <c r="L77" s="2">
        <v>1</v>
      </c>
      <c r="M77" s="2">
        <v>2692.54</v>
      </c>
      <c r="N77" s="2">
        <v>0</v>
      </c>
      <c r="O77" s="25">
        <v>0</v>
      </c>
      <c r="P77" s="26"/>
      <c r="Q77" s="2">
        <v>0</v>
      </c>
      <c r="R77" s="2">
        <v>0</v>
      </c>
      <c r="S77" s="2">
        <v>263.23</v>
      </c>
      <c r="T77" s="2">
        <v>2955.77</v>
      </c>
      <c r="U77" s="2">
        <v>0</v>
      </c>
      <c r="V77" s="2">
        <v>0</v>
      </c>
      <c r="W77" s="3"/>
      <c r="X77" s="3"/>
    </row>
    <row r="78" spans="1:24" x14ac:dyDescent="0.25">
      <c r="A78" s="1" t="s">
        <v>74</v>
      </c>
      <c r="B78" s="1" t="s">
        <v>21</v>
      </c>
      <c r="C78" s="9" t="s">
        <v>209</v>
      </c>
      <c r="D78" s="9" t="s">
        <v>153</v>
      </c>
      <c r="E78" s="9" t="s">
        <v>154</v>
      </c>
      <c r="F78" s="2">
        <v>30549.19</v>
      </c>
      <c r="G78" s="2">
        <v>26468.39</v>
      </c>
      <c r="H78" s="2">
        <v>0</v>
      </c>
      <c r="I78" s="2">
        <v>0</v>
      </c>
      <c r="J78" s="2">
        <v>1360.27</v>
      </c>
      <c r="K78" s="2">
        <v>0</v>
      </c>
      <c r="L78" s="2">
        <v>1</v>
      </c>
      <c r="M78" s="2">
        <v>27828.66</v>
      </c>
      <c r="N78" s="2">
        <v>0</v>
      </c>
      <c r="O78" s="25">
        <v>0</v>
      </c>
      <c r="P78" s="26"/>
      <c r="Q78" s="2">
        <v>0</v>
      </c>
      <c r="R78" s="2">
        <v>0</v>
      </c>
      <c r="S78" s="2">
        <v>2720.53</v>
      </c>
      <c r="T78" s="2">
        <v>30549.19</v>
      </c>
      <c r="U78" s="2">
        <v>0</v>
      </c>
      <c r="V78" s="2">
        <v>0</v>
      </c>
      <c r="W78" s="3"/>
      <c r="X78" s="3"/>
    </row>
    <row r="79" spans="1:24" x14ac:dyDescent="0.25">
      <c r="A79" s="1" t="s">
        <v>75</v>
      </c>
      <c r="B79" s="1" t="s">
        <v>21</v>
      </c>
      <c r="C79" s="9" t="s">
        <v>210</v>
      </c>
      <c r="D79" s="9" t="s">
        <v>153</v>
      </c>
      <c r="E79" s="9" t="s">
        <v>154</v>
      </c>
      <c r="F79" s="2">
        <v>110519.44</v>
      </c>
      <c r="G79" s="2">
        <v>36049.620000000003</v>
      </c>
      <c r="H79" s="2">
        <v>0</v>
      </c>
      <c r="I79" s="2">
        <v>0</v>
      </c>
      <c r="J79" s="2">
        <v>1816.34</v>
      </c>
      <c r="K79" s="2">
        <v>0</v>
      </c>
      <c r="L79" s="2">
        <v>1</v>
      </c>
      <c r="M79" s="2">
        <v>37865.96</v>
      </c>
      <c r="N79" s="2">
        <v>0</v>
      </c>
      <c r="O79" s="25">
        <v>0</v>
      </c>
      <c r="P79" s="26"/>
      <c r="Q79" s="2">
        <v>0</v>
      </c>
      <c r="R79" s="2">
        <v>0</v>
      </c>
      <c r="S79" s="2">
        <v>72653.48</v>
      </c>
      <c r="T79" s="2">
        <v>110519.44</v>
      </c>
      <c r="U79" s="2">
        <v>0</v>
      </c>
      <c r="V79" s="2">
        <v>0</v>
      </c>
      <c r="W79" s="3"/>
      <c r="X79" s="3"/>
    </row>
    <row r="80" spans="1:24" x14ac:dyDescent="0.25">
      <c r="A80" s="1" t="s">
        <v>76</v>
      </c>
      <c r="B80" s="1" t="s">
        <v>21</v>
      </c>
      <c r="C80" s="9" t="s">
        <v>211</v>
      </c>
      <c r="D80" s="9" t="s">
        <v>153</v>
      </c>
      <c r="E80" s="9" t="s">
        <v>154</v>
      </c>
      <c r="F80" s="2">
        <v>12841.51</v>
      </c>
      <c r="G80" s="2">
        <v>4122.4799999999996</v>
      </c>
      <c r="H80" s="2">
        <v>0</v>
      </c>
      <c r="I80" s="2">
        <v>0</v>
      </c>
      <c r="J80" s="2">
        <v>207.6</v>
      </c>
      <c r="K80" s="2">
        <v>0</v>
      </c>
      <c r="L80" s="2">
        <v>1</v>
      </c>
      <c r="M80" s="2">
        <v>4330.08</v>
      </c>
      <c r="N80" s="2">
        <v>0</v>
      </c>
      <c r="O80" s="25">
        <v>0</v>
      </c>
      <c r="P80" s="26"/>
      <c r="Q80" s="2">
        <v>0</v>
      </c>
      <c r="R80" s="2">
        <v>0</v>
      </c>
      <c r="S80" s="2">
        <v>8511.43</v>
      </c>
      <c r="T80" s="2">
        <v>12841.51</v>
      </c>
      <c r="U80" s="2">
        <v>0</v>
      </c>
      <c r="V80" s="2">
        <v>0</v>
      </c>
      <c r="W80" s="3"/>
      <c r="X80" s="3"/>
    </row>
    <row r="81" spans="1:24" x14ac:dyDescent="0.25">
      <c r="A81" s="1" t="s">
        <v>77</v>
      </c>
      <c r="B81" s="1" t="s">
        <v>21</v>
      </c>
      <c r="C81" s="9" t="s">
        <v>212</v>
      </c>
      <c r="D81" s="9" t="s">
        <v>153</v>
      </c>
      <c r="E81" s="9" t="s">
        <v>154</v>
      </c>
      <c r="F81" s="2">
        <v>146053.25</v>
      </c>
      <c r="G81" s="2">
        <v>40844.85</v>
      </c>
      <c r="H81" s="2">
        <v>0</v>
      </c>
      <c r="I81" s="2">
        <v>0</v>
      </c>
      <c r="J81" s="2">
        <v>2238.48</v>
      </c>
      <c r="K81" s="2">
        <v>0</v>
      </c>
      <c r="L81" s="2">
        <v>1</v>
      </c>
      <c r="M81" s="2">
        <v>43083.33</v>
      </c>
      <c r="N81" s="2">
        <v>0</v>
      </c>
      <c r="O81" s="25">
        <v>0</v>
      </c>
      <c r="P81" s="26"/>
      <c r="Q81" s="2">
        <v>0</v>
      </c>
      <c r="R81" s="2">
        <v>0</v>
      </c>
      <c r="S81" s="2">
        <v>102969.92</v>
      </c>
      <c r="T81" s="2">
        <v>146053.25</v>
      </c>
      <c r="U81" s="2">
        <v>0</v>
      </c>
      <c r="V81" s="2">
        <v>0</v>
      </c>
      <c r="W81" s="3"/>
      <c r="X81" s="3"/>
    </row>
    <row r="82" spans="1:24" x14ac:dyDescent="0.25">
      <c r="A82" s="1" t="s">
        <v>78</v>
      </c>
      <c r="B82" s="1" t="s">
        <v>21</v>
      </c>
      <c r="C82" s="9" t="s">
        <v>213</v>
      </c>
      <c r="D82" s="9" t="s">
        <v>153</v>
      </c>
      <c r="E82" s="9" t="s">
        <v>154</v>
      </c>
      <c r="F82" s="2">
        <v>547609.44999999995</v>
      </c>
      <c r="G82" s="2">
        <v>457311.15</v>
      </c>
      <c r="H82" s="2">
        <v>0</v>
      </c>
      <c r="I82" s="2">
        <v>0</v>
      </c>
      <c r="J82" s="2">
        <v>30099.43</v>
      </c>
      <c r="K82" s="2">
        <v>0</v>
      </c>
      <c r="L82" s="2">
        <v>1</v>
      </c>
      <c r="M82" s="2">
        <v>487410.58</v>
      </c>
      <c r="N82" s="2">
        <v>0</v>
      </c>
      <c r="O82" s="25">
        <v>0</v>
      </c>
      <c r="P82" s="26"/>
      <c r="Q82" s="2">
        <v>0</v>
      </c>
      <c r="R82" s="2">
        <v>0</v>
      </c>
      <c r="S82" s="2">
        <v>60198.87</v>
      </c>
      <c r="T82" s="2">
        <v>547609.44999999995</v>
      </c>
      <c r="U82" s="2">
        <v>0</v>
      </c>
      <c r="V82" s="2">
        <v>0</v>
      </c>
      <c r="W82" s="3"/>
      <c r="X82" s="3"/>
    </row>
    <row r="83" spans="1:24" x14ac:dyDescent="0.25">
      <c r="A83" s="1" t="s">
        <v>79</v>
      </c>
      <c r="B83" s="1" t="s">
        <v>21</v>
      </c>
      <c r="C83" s="9" t="s">
        <v>214</v>
      </c>
      <c r="D83" s="9" t="s">
        <v>153</v>
      </c>
      <c r="E83" s="9" t="s">
        <v>154</v>
      </c>
      <c r="F83" s="2">
        <v>546602.96</v>
      </c>
      <c r="G83" s="2">
        <v>102075.34</v>
      </c>
      <c r="H83" s="2">
        <v>0</v>
      </c>
      <c r="I83" s="2">
        <v>0</v>
      </c>
      <c r="J83" s="2">
        <v>5773.09</v>
      </c>
      <c r="K83" s="2">
        <v>0</v>
      </c>
      <c r="L83" s="2">
        <v>1</v>
      </c>
      <c r="M83" s="2">
        <v>107848.43</v>
      </c>
      <c r="N83" s="2">
        <v>0</v>
      </c>
      <c r="O83" s="25">
        <v>0</v>
      </c>
      <c r="P83" s="26"/>
      <c r="Q83" s="2">
        <v>0</v>
      </c>
      <c r="R83" s="2">
        <v>0</v>
      </c>
      <c r="S83" s="2">
        <v>438754.53</v>
      </c>
      <c r="T83" s="2">
        <v>546602.96</v>
      </c>
      <c r="U83" s="2">
        <v>0</v>
      </c>
      <c r="V83" s="2">
        <v>0</v>
      </c>
      <c r="W83" s="3"/>
      <c r="X83" s="3"/>
    </row>
    <row r="84" spans="1:24" x14ac:dyDescent="0.25">
      <c r="A84" s="1" t="s">
        <v>80</v>
      </c>
      <c r="B84" s="1" t="s">
        <v>21</v>
      </c>
      <c r="C84" s="9" t="s">
        <v>215</v>
      </c>
      <c r="D84" s="9" t="s">
        <v>153</v>
      </c>
      <c r="E84" s="9" t="s">
        <v>154</v>
      </c>
      <c r="F84" s="2">
        <v>21051.65</v>
      </c>
      <c r="G84" s="2">
        <v>6758.05</v>
      </c>
      <c r="H84" s="2">
        <v>0</v>
      </c>
      <c r="I84" s="2">
        <v>0</v>
      </c>
      <c r="J84" s="2">
        <v>340.32</v>
      </c>
      <c r="K84" s="2">
        <v>0</v>
      </c>
      <c r="L84" s="2">
        <v>1</v>
      </c>
      <c r="M84" s="2">
        <v>7098.37</v>
      </c>
      <c r="N84" s="2">
        <v>0</v>
      </c>
      <c r="O84" s="25">
        <v>0</v>
      </c>
      <c r="P84" s="26"/>
      <c r="Q84" s="2">
        <v>0</v>
      </c>
      <c r="R84" s="2">
        <v>0</v>
      </c>
      <c r="S84" s="2">
        <v>13953.28</v>
      </c>
      <c r="T84" s="2">
        <v>21051.65</v>
      </c>
      <c r="U84" s="2">
        <v>0</v>
      </c>
      <c r="V84" s="2">
        <v>0</v>
      </c>
      <c r="W84" s="3"/>
      <c r="X84" s="3"/>
    </row>
    <row r="85" spans="1:24" x14ac:dyDescent="0.25">
      <c r="A85" s="1" t="s">
        <v>81</v>
      </c>
      <c r="B85" s="1" t="s">
        <v>21</v>
      </c>
      <c r="C85" s="9" t="s">
        <v>216</v>
      </c>
      <c r="D85" s="9" t="s">
        <v>153</v>
      </c>
      <c r="E85" s="9" t="s">
        <v>154</v>
      </c>
      <c r="F85" s="2">
        <v>179853.3</v>
      </c>
      <c r="G85" s="2">
        <v>50297.26</v>
      </c>
      <c r="H85" s="2">
        <v>0</v>
      </c>
      <c r="I85" s="2">
        <v>0</v>
      </c>
      <c r="J85" s="2">
        <v>2756.51</v>
      </c>
      <c r="K85" s="2">
        <v>0</v>
      </c>
      <c r="L85" s="2">
        <v>1</v>
      </c>
      <c r="M85" s="2">
        <v>53053.77</v>
      </c>
      <c r="N85" s="2">
        <v>0</v>
      </c>
      <c r="O85" s="25">
        <v>0</v>
      </c>
      <c r="P85" s="26"/>
      <c r="Q85" s="2">
        <v>0</v>
      </c>
      <c r="R85" s="2">
        <v>0</v>
      </c>
      <c r="S85" s="2">
        <v>126799.53</v>
      </c>
      <c r="T85" s="2">
        <v>179853.3</v>
      </c>
      <c r="U85" s="2">
        <v>0</v>
      </c>
      <c r="V85" s="2">
        <v>0</v>
      </c>
      <c r="W85" s="3"/>
      <c r="X85" s="3"/>
    </row>
    <row r="86" spans="1:24" x14ac:dyDescent="0.25">
      <c r="A86" s="1" t="s">
        <v>82</v>
      </c>
      <c r="B86" s="1" t="s">
        <v>21</v>
      </c>
      <c r="C86" s="9" t="s">
        <v>217</v>
      </c>
      <c r="D86" s="9" t="s">
        <v>153</v>
      </c>
      <c r="E86" s="9" t="s">
        <v>154</v>
      </c>
      <c r="F86" s="2">
        <v>7768.06</v>
      </c>
      <c r="G86" s="2">
        <v>2493.75</v>
      </c>
      <c r="H86" s="2">
        <v>0</v>
      </c>
      <c r="I86" s="2">
        <v>0</v>
      </c>
      <c r="J86" s="2">
        <v>125.58</v>
      </c>
      <c r="K86" s="2">
        <v>0</v>
      </c>
      <c r="L86" s="2">
        <v>1</v>
      </c>
      <c r="M86" s="2">
        <v>2619.33</v>
      </c>
      <c r="N86" s="2">
        <v>0</v>
      </c>
      <c r="O86" s="25">
        <v>0</v>
      </c>
      <c r="P86" s="26"/>
      <c r="Q86" s="2">
        <v>0</v>
      </c>
      <c r="R86" s="2">
        <v>0</v>
      </c>
      <c r="S86" s="2">
        <v>5148.7299999999996</v>
      </c>
      <c r="T86" s="2">
        <v>7768.06</v>
      </c>
      <c r="U86" s="2">
        <v>0</v>
      </c>
      <c r="V86" s="2">
        <v>0</v>
      </c>
      <c r="W86" s="3"/>
      <c r="X86" s="3"/>
    </row>
    <row r="87" spans="1:24" x14ac:dyDescent="0.25">
      <c r="A87" s="1" t="s">
        <v>83</v>
      </c>
      <c r="B87" s="1" t="s">
        <v>21</v>
      </c>
      <c r="C87" s="9" t="s">
        <v>218</v>
      </c>
      <c r="D87" s="9" t="s">
        <v>153</v>
      </c>
      <c r="E87" s="9" t="s">
        <v>154</v>
      </c>
      <c r="F87" s="2">
        <v>87801</v>
      </c>
      <c r="G87" s="2">
        <v>28162.560000000001</v>
      </c>
      <c r="H87" s="2">
        <v>0</v>
      </c>
      <c r="I87" s="2">
        <v>0</v>
      </c>
      <c r="J87" s="2">
        <v>1419.96</v>
      </c>
      <c r="K87" s="2">
        <v>0</v>
      </c>
      <c r="L87" s="2">
        <v>1</v>
      </c>
      <c r="M87" s="2">
        <v>29582.52</v>
      </c>
      <c r="N87" s="2">
        <v>0</v>
      </c>
      <c r="O87" s="25">
        <v>0</v>
      </c>
      <c r="P87" s="26"/>
      <c r="Q87" s="2">
        <v>0</v>
      </c>
      <c r="R87" s="2">
        <v>0</v>
      </c>
      <c r="S87" s="2">
        <v>58218.48</v>
      </c>
      <c r="T87" s="2">
        <v>87801</v>
      </c>
      <c r="U87" s="2">
        <v>0</v>
      </c>
      <c r="V87" s="2">
        <v>0</v>
      </c>
      <c r="W87" s="3"/>
      <c r="X87" s="3"/>
    </row>
    <row r="88" spans="1:24" x14ac:dyDescent="0.25">
      <c r="A88" s="1" t="s">
        <v>84</v>
      </c>
      <c r="B88" s="1" t="s">
        <v>21</v>
      </c>
      <c r="C88" s="9" t="s">
        <v>219</v>
      </c>
      <c r="D88" s="9" t="s">
        <v>153</v>
      </c>
      <c r="E88" s="9" t="s">
        <v>154</v>
      </c>
      <c r="F88" s="2">
        <v>736554.84</v>
      </c>
      <c r="G88" s="2">
        <v>199378.62</v>
      </c>
      <c r="H88" s="2">
        <v>0</v>
      </c>
      <c r="I88" s="2">
        <v>0</v>
      </c>
      <c r="J88" s="2">
        <v>10962.78</v>
      </c>
      <c r="K88" s="2">
        <v>0</v>
      </c>
      <c r="L88" s="2">
        <v>1</v>
      </c>
      <c r="M88" s="2">
        <v>210341.4</v>
      </c>
      <c r="N88" s="2">
        <v>0</v>
      </c>
      <c r="O88" s="25">
        <v>0</v>
      </c>
      <c r="P88" s="26"/>
      <c r="Q88" s="2">
        <v>0</v>
      </c>
      <c r="R88" s="2">
        <v>0</v>
      </c>
      <c r="S88" s="2">
        <v>526213.43999999994</v>
      </c>
      <c r="T88" s="2">
        <v>736554.84</v>
      </c>
      <c r="U88" s="2">
        <v>0</v>
      </c>
      <c r="V88" s="2">
        <v>0</v>
      </c>
      <c r="W88" s="3"/>
      <c r="X88" s="3"/>
    </row>
    <row r="89" spans="1:24" x14ac:dyDescent="0.25">
      <c r="A89" s="1" t="s">
        <v>85</v>
      </c>
      <c r="B89" s="1" t="s">
        <v>21</v>
      </c>
      <c r="C89" s="9" t="s">
        <v>220</v>
      </c>
      <c r="D89" s="9" t="s">
        <v>153</v>
      </c>
      <c r="E89" s="9" t="s">
        <v>154</v>
      </c>
      <c r="F89" s="2">
        <v>116019.14</v>
      </c>
      <c r="G89" s="2">
        <v>37204.730000000003</v>
      </c>
      <c r="H89" s="2">
        <v>0</v>
      </c>
      <c r="I89" s="2">
        <v>0</v>
      </c>
      <c r="J89" s="2">
        <v>1876.53</v>
      </c>
      <c r="K89" s="2">
        <v>0</v>
      </c>
      <c r="L89" s="2">
        <v>1</v>
      </c>
      <c r="M89" s="2">
        <v>39081.26</v>
      </c>
      <c r="N89" s="2">
        <v>0</v>
      </c>
      <c r="O89" s="25">
        <v>0</v>
      </c>
      <c r="P89" s="26"/>
      <c r="Q89" s="2">
        <v>0</v>
      </c>
      <c r="R89" s="2">
        <v>0</v>
      </c>
      <c r="S89" s="2">
        <v>76937.88</v>
      </c>
      <c r="T89" s="2">
        <v>116019.14</v>
      </c>
      <c r="U89" s="2">
        <v>0</v>
      </c>
      <c r="V89" s="2">
        <v>0</v>
      </c>
      <c r="W89" s="3"/>
      <c r="X89" s="3"/>
    </row>
    <row r="90" spans="1:24" x14ac:dyDescent="0.25">
      <c r="A90" s="14"/>
      <c r="B90" s="14"/>
      <c r="C90" s="15" t="s">
        <v>288</v>
      </c>
      <c r="D90" s="15"/>
      <c r="E90" s="15"/>
      <c r="F90" s="16">
        <f>F68+F69+F70+F71+F72+F73+F74+F75+F76+F77+F78+F79+F80+F81+F82+F83+F84+F85+F86++F87+F88+F89</f>
        <v>14768416.919999998</v>
      </c>
      <c r="G90" s="16">
        <f t="shared" ref="G90:V90" si="20">G68+G69+G70+G71+G72+G73+G74+G75+G76+G77+G78+G79+G80+G81+G82+G83+G84+G85+G86++G87+G88+G89</f>
        <v>4309404.3100000005</v>
      </c>
      <c r="H90" s="16">
        <f t="shared" si="20"/>
        <v>0</v>
      </c>
      <c r="I90" s="16">
        <f t="shared" si="20"/>
        <v>0</v>
      </c>
      <c r="J90" s="16">
        <f t="shared" si="20"/>
        <v>241993.52999999994</v>
      </c>
      <c r="K90" s="16">
        <f t="shared" si="20"/>
        <v>0</v>
      </c>
      <c r="L90" s="16">
        <f t="shared" si="20"/>
        <v>22</v>
      </c>
      <c r="M90" s="16">
        <f t="shared" si="20"/>
        <v>4551397.84</v>
      </c>
      <c r="N90" s="16">
        <f t="shared" si="20"/>
        <v>0</v>
      </c>
      <c r="O90" s="27">
        <f t="shared" si="20"/>
        <v>0</v>
      </c>
      <c r="P90" s="28"/>
      <c r="Q90" s="16">
        <f t="shared" si="20"/>
        <v>0</v>
      </c>
      <c r="R90" s="16">
        <f t="shared" si="20"/>
        <v>0</v>
      </c>
      <c r="S90" s="16">
        <f t="shared" si="20"/>
        <v>10217019.079999996</v>
      </c>
      <c r="T90" s="16">
        <f t="shared" si="20"/>
        <v>14768416.919999998</v>
      </c>
      <c r="U90" s="16">
        <f t="shared" si="20"/>
        <v>0</v>
      </c>
      <c r="V90" s="16">
        <f t="shared" si="20"/>
        <v>0</v>
      </c>
      <c r="W90" s="17"/>
      <c r="X90" s="17"/>
    </row>
    <row r="91" spans="1:24" x14ac:dyDescent="0.25">
      <c r="A91" s="1" t="s">
        <v>86</v>
      </c>
      <c r="B91" s="1" t="s">
        <v>21</v>
      </c>
      <c r="C91" s="9" t="s">
        <v>221</v>
      </c>
      <c r="D91" s="9" t="s">
        <v>153</v>
      </c>
      <c r="E91" s="9" t="s">
        <v>154</v>
      </c>
      <c r="F91" s="2">
        <v>9638584.2200000007</v>
      </c>
      <c r="G91" s="2">
        <v>2190620.64</v>
      </c>
      <c r="H91" s="2">
        <v>0</v>
      </c>
      <c r="I91" s="2">
        <v>0</v>
      </c>
      <c r="J91" s="2">
        <v>130666.03</v>
      </c>
      <c r="K91" s="2">
        <v>0</v>
      </c>
      <c r="L91" s="2">
        <v>1</v>
      </c>
      <c r="M91" s="2">
        <v>2321286.67</v>
      </c>
      <c r="N91" s="2">
        <v>0</v>
      </c>
      <c r="O91" s="25">
        <v>0</v>
      </c>
      <c r="P91" s="26"/>
      <c r="Q91" s="2">
        <v>0</v>
      </c>
      <c r="R91" s="2">
        <v>0</v>
      </c>
      <c r="S91" s="2">
        <v>7317297.5499999998</v>
      </c>
      <c r="T91" s="2">
        <v>9638584.2200000007</v>
      </c>
      <c r="U91" s="2">
        <v>0</v>
      </c>
      <c r="V91" s="2">
        <v>0</v>
      </c>
      <c r="W91" s="3"/>
      <c r="X91" s="4"/>
    </row>
    <row r="92" spans="1:24" x14ac:dyDescent="0.25">
      <c r="A92" s="1" t="s">
        <v>87</v>
      </c>
      <c r="B92" s="1" t="s">
        <v>21</v>
      </c>
      <c r="C92" s="9" t="s">
        <v>222</v>
      </c>
      <c r="D92" s="9" t="s">
        <v>153</v>
      </c>
      <c r="E92" s="9" t="s">
        <v>154</v>
      </c>
      <c r="F92" s="2">
        <v>4550735.71</v>
      </c>
      <c r="G92" s="2">
        <v>931876.8</v>
      </c>
      <c r="H92" s="2">
        <v>0</v>
      </c>
      <c r="I92" s="2">
        <v>0</v>
      </c>
      <c r="J92" s="2">
        <v>54831.199999999997</v>
      </c>
      <c r="K92" s="2">
        <v>0</v>
      </c>
      <c r="L92" s="2">
        <v>1</v>
      </c>
      <c r="M92" s="2">
        <v>986708</v>
      </c>
      <c r="N92" s="2">
        <v>0</v>
      </c>
      <c r="O92" s="25">
        <v>0</v>
      </c>
      <c r="P92" s="26"/>
      <c r="Q92" s="2">
        <v>0</v>
      </c>
      <c r="R92" s="2">
        <v>0</v>
      </c>
      <c r="S92" s="2">
        <v>3564027.71</v>
      </c>
      <c r="T92" s="2">
        <v>4550735.71</v>
      </c>
      <c r="U92" s="2">
        <v>0</v>
      </c>
      <c r="V92" s="2">
        <v>0</v>
      </c>
      <c r="W92" s="3"/>
      <c r="X92" s="3"/>
    </row>
    <row r="93" spans="1:24" x14ac:dyDescent="0.25">
      <c r="A93" s="1" t="s">
        <v>88</v>
      </c>
      <c r="B93" s="1" t="s">
        <v>21</v>
      </c>
      <c r="C93" s="9" t="s">
        <v>223</v>
      </c>
      <c r="D93" s="9" t="s">
        <v>153</v>
      </c>
      <c r="E93" s="9" t="s">
        <v>154</v>
      </c>
      <c r="F93" s="2">
        <v>1494155.61</v>
      </c>
      <c r="G93" s="2">
        <v>448216.8</v>
      </c>
      <c r="H93" s="2">
        <v>0</v>
      </c>
      <c r="I93" s="2">
        <v>0</v>
      </c>
      <c r="J93" s="2">
        <v>24903.31</v>
      </c>
      <c r="K93" s="2">
        <v>0</v>
      </c>
      <c r="L93" s="2">
        <v>1</v>
      </c>
      <c r="M93" s="2">
        <v>473120.11</v>
      </c>
      <c r="N93" s="2">
        <v>0</v>
      </c>
      <c r="O93" s="25">
        <v>0</v>
      </c>
      <c r="P93" s="26"/>
      <c r="Q93" s="2">
        <v>0</v>
      </c>
      <c r="R93" s="2">
        <v>0</v>
      </c>
      <c r="S93" s="2">
        <v>1021035.5</v>
      </c>
      <c r="T93" s="2">
        <v>1494155.61</v>
      </c>
      <c r="U93" s="2">
        <v>0</v>
      </c>
      <c r="V93" s="2">
        <v>0</v>
      </c>
      <c r="W93" s="3"/>
      <c r="X93" s="3"/>
    </row>
    <row r="94" spans="1:24" x14ac:dyDescent="0.25">
      <c r="A94" s="1" t="s">
        <v>89</v>
      </c>
      <c r="B94" s="1" t="s">
        <v>21</v>
      </c>
      <c r="C94" s="9" t="s">
        <v>224</v>
      </c>
      <c r="D94" s="9" t="s">
        <v>153</v>
      </c>
      <c r="E94" s="9" t="s">
        <v>154</v>
      </c>
      <c r="F94" s="2">
        <v>1819395.77</v>
      </c>
      <c r="G94" s="2">
        <v>318843.45</v>
      </c>
      <c r="H94" s="2">
        <v>0</v>
      </c>
      <c r="I94" s="2">
        <v>0</v>
      </c>
      <c r="J94" s="2">
        <v>18756.900000000001</v>
      </c>
      <c r="K94" s="2">
        <v>0</v>
      </c>
      <c r="L94" s="2">
        <v>1</v>
      </c>
      <c r="M94" s="2">
        <v>337600.35</v>
      </c>
      <c r="N94" s="2">
        <v>0</v>
      </c>
      <c r="O94" s="25">
        <v>0</v>
      </c>
      <c r="P94" s="26"/>
      <c r="Q94" s="2">
        <v>0</v>
      </c>
      <c r="R94" s="2">
        <v>0</v>
      </c>
      <c r="S94" s="2">
        <v>1481795.42</v>
      </c>
      <c r="T94" s="2">
        <v>1819395.77</v>
      </c>
      <c r="U94" s="2">
        <v>0</v>
      </c>
      <c r="V94" s="2">
        <v>0</v>
      </c>
      <c r="W94" s="3"/>
      <c r="X94" s="3"/>
    </row>
    <row r="95" spans="1:24" x14ac:dyDescent="0.25">
      <c r="A95" s="1" t="s">
        <v>90</v>
      </c>
      <c r="B95" s="1" t="s">
        <v>21</v>
      </c>
      <c r="C95" s="9" t="s">
        <v>225</v>
      </c>
      <c r="D95" s="9" t="s">
        <v>153</v>
      </c>
      <c r="E95" s="9" t="s">
        <v>154</v>
      </c>
      <c r="F95" s="2">
        <v>3005754.32</v>
      </c>
      <c r="G95" s="2">
        <v>412583.52</v>
      </c>
      <c r="H95" s="2">
        <v>0</v>
      </c>
      <c r="I95" s="2">
        <v>0</v>
      </c>
      <c r="J95" s="2">
        <v>32014.45</v>
      </c>
      <c r="K95" s="2">
        <v>0</v>
      </c>
      <c r="L95" s="2">
        <v>1</v>
      </c>
      <c r="M95" s="2">
        <v>444597.97</v>
      </c>
      <c r="N95" s="2">
        <v>0</v>
      </c>
      <c r="O95" s="25">
        <v>0</v>
      </c>
      <c r="P95" s="26"/>
      <c r="Q95" s="2">
        <v>0</v>
      </c>
      <c r="R95" s="2">
        <v>0</v>
      </c>
      <c r="S95" s="2">
        <v>2561156.35</v>
      </c>
      <c r="T95" s="2">
        <v>3005754.32</v>
      </c>
      <c r="U95" s="2">
        <v>0</v>
      </c>
      <c r="V95" s="2">
        <v>0</v>
      </c>
      <c r="W95" s="3"/>
      <c r="X95" s="3"/>
    </row>
    <row r="96" spans="1:24" x14ac:dyDescent="0.25">
      <c r="A96" s="1" t="s">
        <v>91</v>
      </c>
      <c r="B96" s="1" t="s">
        <v>21</v>
      </c>
      <c r="C96" s="9" t="s">
        <v>226</v>
      </c>
      <c r="D96" s="9" t="s">
        <v>153</v>
      </c>
      <c r="E96" s="9" t="s">
        <v>154</v>
      </c>
      <c r="F96" s="2">
        <v>517001.69</v>
      </c>
      <c r="G96" s="2">
        <v>161083.49</v>
      </c>
      <c r="H96" s="2">
        <v>0</v>
      </c>
      <c r="I96" s="2">
        <v>0</v>
      </c>
      <c r="J96" s="2">
        <v>8474.24</v>
      </c>
      <c r="K96" s="2">
        <v>0</v>
      </c>
      <c r="L96" s="2">
        <v>1</v>
      </c>
      <c r="M96" s="2">
        <v>169557.73</v>
      </c>
      <c r="N96" s="2">
        <v>0</v>
      </c>
      <c r="O96" s="25">
        <v>0</v>
      </c>
      <c r="P96" s="26"/>
      <c r="Q96" s="2">
        <v>0</v>
      </c>
      <c r="R96" s="2">
        <v>0</v>
      </c>
      <c r="S96" s="2">
        <v>347443.96</v>
      </c>
      <c r="T96" s="2">
        <v>517001.69</v>
      </c>
      <c r="U96" s="2">
        <v>0</v>
      </c>
      <c r="V96" s="2">
        <v>0</v>
      </c>
      <c r="W96" s="3"/>
      <c r="X96" s="3"/>
    </row>
    <row r="97" spans="1:24" x14ac:dyDescent="0.25">
      <c r="A97" s="14"/>
      <c r="B97" s="14"/>
      <c r="C97" s="15" t="s">
        <v>288</v>
      </c>
      <c r="D97" s="15"/>
      <c r="E97" s="15"/>
      <c r="F97" s="16">
        <f>F91+F92+F93+F94+F95+F96</f>
        <v>21025627.32</v>
      </c>
      <c r="G97" s="16">
        <f t="shared" ref="G97:V97" si="21">G91+G92+G93+G94+G95+G96</f>
        <v>4463224.7000000011</v>
      </c>
      <c r="H97" s="16">
        <f t="shared" si="21"/>
        <v>0</v>
      </c>
      <c r="I97" s="16">
        <f t="shared" si="21"/>
        <v>0</v>
      </c>
      <c r="J97" s="16">
        <f t="shared" si="21"/>
        <v>269646.13</v>
      </c>
      <c r="K97" s="16">
        <f t="shared" si="21"/>
        <v>0</v>
      </c>
      <c r="L97" s="16">
        <f t="shared" si="21"/>
        <v>6</v>
      </c>
      <c r="M97" s="16">
        <f t="shared" si="21"/>
        <v>4732870.83</v>
      </c>
      <c r="N97" s="16">
        <f t="shared" si="21"/>
        <v>0</v>
      </c>
      <c r="O97" s="27">
        <f t="shared" si="21"/>
        <v>0</v>
      </c>
      <c r="P97" s="28"/>
      <c r="Q97" s="16">
        <f t="shared" si="21"/>
        <v>0</v>
      </c>
      <c r="R97" s="16">
        <f t="shared" si="21"/>
        <v>0</v>
      </c>
      <c r="S97" s="16">
        <f t="shared" si="21"/>
        <v>16292756.49</v>
      </c>
      <c r="T97" s="16">
        <f t="shared" si="21"/>
        <v>21025627.32</v>
      </c>
      <c r="U97" s="16">
        <f t="shared" si="21"/>
        <v>0</v>
      </c>
      <c r="V97" s="16">
        <f t="shared" si="21"/>
        <v>0</v>
      </c>
      <c r="W97" s="17"/>
      <c r="X97" s="17"/>
    </row>
    <row r="98" spans="1:24" x14ac:dyDescent="0.25">
      <c r="A98" s="1" t="s">
        <v>92</v>
      </c>
      <c r="B98" s="1" t="s">
        <v>21</v>
      </c>
      <c r="C98" s="9" t="s">
        <v>227</v>
      </c>
      <c r="D98" s="9" t="s">
        <v>153</v>
      </c>
      <c r="E98" s="9" t="s">
        <v>154</v>
      </c>
      <c r="F98" s="2">
        <v>11633079.35</v>
      </c>
      <c r="G98" s="2">
        <v>3430368.84</v>
      </c>
      <c r="H98" s="2">
        <v>0</v>
      </c>
      <c r="I98" s="2">
        <v>-171776.22</v>
      </c>
      <c r="J98" s="2">
        <v>194018.19</v>
      </c>
      <c r="K98" s="2">
        <v>0</v>
      </c>
      <c r="L98" s="2">
        <v>1</v>
      </c>
      <c r="M98" s="2">
        <v>3523710.92</v>
      </c>
      <c r="N98" s="2">
        <v>0</v>
      </c>
      <c r="O98" s="25">
        <v>0</v>
      </c>
      <c r="P98" s="26"/>
      <c r="Q98" s="2">
        <v>0</v>
      </c>
      <c r="R98" s="2">
        <v>0</v>
      </c>
      <c r="S98" s="2">
        <v>7937592.21</v>
      </c>
      <c r="T98" s="2">
        <v>11461303.130000001</v>
      </c>
      <c r="U98" s="2">
        <v>0</v>
      </c>
      <c r="V98" s="2">
        <v>0</v>
      </c>
      <c r="W98" s="3"/>
      <c r="X98" s="2">
        <v>100676.11</v>
      </c>
    </row>
    <row r="99" spans="1:24" x14ac:dyDescent="0.25">
      <c r="A99" s="1" t="s">
        <v>93</v>
      </c>
      <c r="B99" s="1" t="s">
        <v>21</v>
      </c>
      <c r="C99" s="9" t="s">
        <v>228</v>
      </c>
      <c r="D99" s="9" t="s">
        <v>153</v>
      </c>
      <c r="E99" s="9" t="s">
        <v>154</v>
      </c>
      <c r="F99" s="2">
        <v>2867359.95</v>
      </c>
      <c r="G99" s="2">
        <v>877939.6</v>
      </c>
      <c r="H99" s="2">
        <v>0</v>
      </c>
      <c r="I99" s="2">
        <v>0</v>
      </c>
      <c r="J99" s="2">
        <v>47367.15</v>
      </c>
      <c r="K99" s="2">
        <v>0</v>
      </c>
      <c r="L99" s="2">
        <v>1</v>
      </c>
      <c r="M99" s="2">
        <v>925306.75</v>
      </c>
      <c r="N99" s="2">
        <v>0</v>
      </c>
      <c r="O99" s="25">
        <v>0</v>
      </c>
      <c r="P99" s="26"/>
      <c r="Q99" s="2">
        <v>0</v>
      </c>
      <c r="R99" s="2">
        <v>0</v>
      </c>
      <c r="S99" s="2">
        <v>1942053.2</v>
      </c>
      <c r="T99" s="2">
        <v>2867359.95</v>
      </c>
      <c r="U99" s="2">
        <v>0</v>
      </c>
      <c r="V99" s="2">
        <v>0</v>
      </c>
      <c r="W99" s="3"/>
      <c r="X99" s="3"/>
    </row>
    <row r="100" spans="1:24" x14ac:dyDescent="0.25">
      <c r="A100" s="1" t="s">
        <v>94</v>
      </c>
      <c r="B100" s="1" t="s">
        <v>21</v>
      </c>
      <c r="C100" s="9" t="s">
        <v>229</v>
      </c>
      <c r="D100" s="9" t="s">
        <v>153</v>
      </c>
      <c r="E100" s="9" t="s">
        <v>154</v>
      </c>
      <c r="F100" s="2">
        <v>747722.19</v>
      </c>
      <c r="G100" s="2">
        <v>165354.87</v>
      </c>
      <c r="H100" s="2">
        <v>0</v>
      </c>
      <c r="I100" s="2">
        <v>0</v>
      </c>
      <c r="J100" s="2">
        <v>9099.49</v>
      </c>
      <c r="K100" s="2">
        <v>0</v>
      </c>
      <c r="L100" s="2">
        <v>1</v>
      </c>
      <c r="M100" s="2">
        <v>174454.36</v>
      </c>
      <c r="N100" s="2">
        <v>0</v>
      </c>
      <c r="O100" s="25">
        <v>0</v>
      </c>
      <c r="P100" s="26"/>
      <c r="Q100" s="2">
        <v>0</v>
      </c>
      <c r="R100" s="2">
        <v>0</v>
      </c>
      <c r="S100" s="2">
        <v>573267.82999999996</v>
      </c>
      <c r="T100" s="2">
        <v>747722.19</v>
      </c>
      <c r="U100" s="2">
        <v>0</v>
      </c>
      <c r="V100" s="2">
        <v>0</v>
      </c>
      <c r="W100" s="3"/>
      <c r="X100" s="3"/>
    </row>
    <row r="101" spans="1:24" x14ac:dyDescent="0.25">
      <c r="A101" s="1" t="s">
        <v>95</v>
      </c>
      <c r="B101" s="1" t="s">
        <v>21</v>
      </c>
      <c r="C101" s="9" t="s">
        <v>230</v>
      </c>
      <c r="D101" s="9" t="s">
        <v>153</v>
      </c>
      <c r="E101" s="9" t="s">
        <v>154</v>
      </c>
      <c r="F101" s="2">
        <v>2833780.6</v>
      </c>
      <c r="G101" s="2">
        <v>535759.84</v>
      </c>
      <c r="H101" s="2">
        <v>0</v>
      </c>
      <c r="I101" s="2">
        <v>0</v>
      </c>
      <c r="J101" s="2">
        <v>29461.8</v>
      </c>
      <c r="K101" s="2">
        <v>0</v>
      </c>
      <c r="L101" s="2">
        <v>1</v>
      </c>
      <c r="M101" s="2">
        <v>565221.64</v>
      </c>
      <c r="N101" s="2">
        <v>0</v>
      </c>
      <c r="O101" s="25">
        <v>0</v>
      </c>
      <c r="P101" s="26"/>
      <c r="Q101" s="2">
        <v>0</v>
      </c>
      <c r="R101" s="2">
        <v>0</v>
      </c>
      <c r="S101" s="2">
        <v>2268558.96</v>
      </c>
      <c r="T101" s="2">
        <v>2833780.6</v>
      </c>
      <c r="U101" s="2">
        <v>0</v>
      </c>
      <c r="V101" s="2">
        <v>0</v>
      </c>
      <c r="W101" s="3"/>
      <c r="X101" s="3"/>
    </row>
    <row r="102" spans="1:24" x14ac:dyDescent="0.25">
      <c r="A102" s="1" t="s">
        <v>96</v>
      </c>
      <c r="B102" s="1" t="s">
        <v>21</v>
      </c>
      <c r="C102" s="9" t="s">
        <v>231</v>
      </c>
      <c r="D102" s="9" t="s">
        <v>153</v>
      </c>
      <c r="E102" s="9" t="s">
        <v>154</v>
      </c>
      <c r="F102" s="2">
        <v>1024251.71</v>
      </c>
      <c r="G102" s="2">
        <v>196001.6</v>
      </c>
      <c r="H102" s="2">
        <v>0</v>
      </c>
      <c r="I102" s="2">
        <v>0</v>
      </c>
      <c r="J102" s="2">
        <v>10756.49</v>
      </c>
      <c r="K102" s="2">
        <v>0</v>
      </c>
      <c r="L102" s="2">
        <v>1</v>
      </c>
      <c r="M102" s="2">
        <v>206758.09</v>
      </c>
      <c r="N102" s="2">
        <v>0</v>
      </c>
      <c r="O102" s="25">
        <v>0</v>
      </c>
      <c r="P102" s="26"/>
      <c r="Q102" s="2">
        <v>0</v>
      </c>
      <c r="R102" s="2">
        <v>0</v>
      </c>
      <c r="S102" s="2">
        <v>817493.62</v>
      </c>
      <c r="T102" s="2">
        <v>1024251.71</v>
      </c>
      <c r="U102" s="2">
        <v>0</v>
      </c>
      <c r="V102" s="2">
        <v>0</v>
      </c>
      <c r="W102" s="3"/>
      <c r="X102" s="3"/>
    </row>
    <row r="103" spans="1:24" x14ac:dyDescent="0.25">
      <c r="A103" s="1" t="s">
        <v>97</v>
      </c>
      <c r="B103" s="1" t="s">
        <v>21</v>
      </c>
      <c r="C103" s="9" t="s">
        <v>232</v>
      </c>
      <c r="D103" s="9" t="s">
        <v>153</v>
      </c>
      <c r="E103" s="9" t="s">
        <v>154</v>
      </c>
      <c r="F103" s="2">
        <v>597442.96</v>
      </c>
      <c r="G103" s="2">
        <v>137250.35</v>
      </c>
      <c r="H103" s="2">
        <v>0</v>
      </c>
      <c r="I103" s="2">
        <v>0</v>
      </c>
      <c r="J103" s="2">
        <v>8073.55</v>
      </c>
      <c r="K103" s="2">
        <v>0</v>
      </c>
      <c r="L103" s="2">
        <v>1</v>
      </c>
      <c r="M103" s="2">
        <v>145323.9</v>
      </c>
      <c r="N103" s="2">
        <v>0</v>
      </c>
      <c r="O103" s="25">
        <v>0</v>
      </c>
      <c r="P103" s="26"/>
      <c r="Q103" s="2">
        <v>0</v>
      </c>
      <c r="R103" s="2">
        <v>0</v>
      </c>
      <c r="S103" s="2">
        <v>452119.06</v>
      </c>
      <c r="T103" s="2">
        <v>597442.96</v>
      </c>
      <c r="U103" s="2">
        <v>0</v>
      </c>
      <c r="V103" s="2">
        <v>0</v>
      </c>
      <c r="W103" s="3"/>
      <c r="X103" s="3"/>
    </row>
    <row r="104" spans="1:24" x14ac:dyDescent="0.25">
      <c r="A104" s="1" t="s">
        <v>98</v>
      </c>
      <c r="B104" s="1" t="s">
        <v>21</v>
      </c>
      <c r="C104" s="9" t="s">
        <v>233</v>
      </c>
      <c r="D104" s="9" t="s">
        <v>153</v>
      </c>
      <c r="E104" s="9" t="s">
        <v>154</v>
      </c>
      <c r="F104" s="2">
        <v>2446719.35</v>
      </c>
      <c r="G104" s="2">
        <v>432514.1</v>
      </c>
      <c r="H104" s="2">
        <v>0</v>
      </c>
      <c r="I104" s="2">
        <v>0</v>
      </c>
      <c r="J104" s="2">
        <v>25496.27</v>
      </c>
      <c r="K104" s="2">
        <v>0</v>
      </c>
      <c r="L104" s="2">
        <v>1</v>
      </c>
      <c r="M104" s="2">
        <v>458010.37</v>
      </c>
      <c r="N104" s="2">
        <v>0</v>
      </c>
      <c r="O104" s="25">
        <v>0</v>
      </c>
      <c r="P104" s="26"/>
      <c r="Q104" s="2">
        <v>0</v>
      </c>
      <c r="R104" s="2">
        <v>0</v>
      </c>
      <c r="S104" s="2">
        <v>1988708.98</v>
      </c>
      <c r="T104" s="2">
        <v>2446719.35</v>
      </c>
      <c r="U104" s="2">
        <v>0</v>
      </c>
      <c r="V104" s="2">
        <v>0</v>
      </c>
      <c r="W104" s="3"/>
      <c r="X104" s="3"/>
    </row>
    <row r="105" spans="1:24" x14ac:dyDescent="0.25">
      <c r="A105" s="1" t="s">
        <v>99</v>
      </c>
      <c r="B105" s="1" t="s">
        <v>21</v>
      </c>
      <c r="C105" s="9" t="s">
        <v>234</v>
      </c>
      <c r="D105" s="9" t="s">
        <v>153</v>
      </c>
      <c r="E105" s="9" t="s">
        <v>154</v>
      </c>
      <c r="F105" s="2">
        <v>1068588.99</v>
      </c>
      <c r="G105" s="2">
        <v>292317.01</v>
      </c>
      <c r="H105" s="2">
        <v>0</v>
      </c>
      <c r="I105" s="2">
        <v>0</v>
      </c>
      <c r="J105" s="2">
        <v>16516.43</v>
      </c>
      <c r="K105" s="2">
        <v>0</v>
      </c>
      <c r="L105" s="2">
        <v>1</v>
      </c>
      <c r="M105" s="2">
        <v>308833.44</v>
      </c>
      <c r="N105" s="2">
        <v>0</v>
      </c>
      <c r="O105" s="25">
        <v>0</v>
      </c>
      <c r="P105" s="26"/>
      <c r="Q105" s="2">
        <v>0</v>
      </c>
      <c r="R105" s="2">
        <v>0</v>
      </c>
      <c r="S105" s="2">
        <v>759755.55</v>
      </c>
      <c r="T105" s="2">
        <v>1068588.99</v>
      </c>
      <c r="U105" s="2">
        <v>0</v>
      </c>
      <c r="V105" s="2">
        <v>0</v>
      </c>
      <c r="W105" s="3"/>
      <c r="X105" s="3"/>
    </row>
    <row r="106" spans="1:24" x14ac:dyDescent="0.25">
      <c r="A106" s="1" t="s">
        <v>100</v>
      </c>
      <c r="B106" s="1" t="s">
        <v>21</v>
      </c>
      <c r="C106" s="9" t="s">
        <v>235</v>
      </c>
      <c r="D106" s="9" t="s">
        <v>153</v>
      </c>
      <c r="E106" s="9" t="s">
        <v>154</v>
      </c>
      <c r="F106" s="2">
        <v>332477.71999999997</v>
      </c>
      <c r="G106" s="2">
        <v>78329.98</v>
      </c>
      <c r="H106" s="2">
        <v>0</v>
      </c>
      <c r="I106" s="2">
        <v>0</v>
      </c>
      <c r="J106" s="2">
        <v>7942.12</v>
      </c>
      <c r="K106" s="2">
        <v>0</v>
      </c>
      <c r="L106" s="2">
        <v>1</v>
      </c>
      <c r="M106" s="2">
        <v>86272.1</v>
      </c>
      <c r="N106" s="2">
        <v>0</v>
      </c>
      <c r="O106" s="25">
        <v>0</v>
      </c>
      <c r="P106" s="26"/>
      <c r="Q106" s="2">
        <v>0</v>
      </c>
      <c r="R106" s="2">
        <v>0</v>
      </c>
      <c r="S106" s="2">
        <v>246205.62</v>
      </c>
      <c r="T106" s="2">
        <v>332477.71999999997</v>
      </c>
      <c r="U106" s="2">
        <v>0</v>
      </c>
      <c r="V106" s="2">
        <v>0</v>
      </c>
      <c r="W106" s="3"/>
      <c r="X106" s="3"/>
    </row>
    <row r="107" spans="1:24" x14ac:dyDescent="0.25">
      <c r="A107" s="1" t="s">
        <v>101</v>
      </c>
      <c r="B107" s="1" t="s">
        <v>21</v>
      </c>
      <c r="C107" s="9" t="s">
        <v>236</v>
      </c>
      <c r="D107" s="9" t="s">
        <v>153</v>
      </c>
      <c r="E107" s="9" t="s">
        <v>154</v>
      </c>
      <c r="F107" s="2">
        <v>412803.12</v>
      </c>
      <c r="G107" s="2">
        <v>124249.74</v>
      </c>
      <c r="H107" s="2">
        <v>0</v>
      </c>
      <c r="I107" s="2">
        <v>0</v>
      </c>
      <c r="J107" s="2">
        <v>6870.32</v>
      </c>
      <c r="K107" s="2">
        <v>0</v>
      </c>
      <c r="L107" s="2">
        <v>1</v>
      </c>
      <c r="M107" s="2">
        <v>131120.06</v>
      </c>
      <c r="N107" s="2">
        <v>0</v>
      </c>
      <c r="O107" s="25">
        <v>0</v>
      </c>
      <c r="P107" s="26"/>
      <c r="Q107" s="2">
        <v>0</v>
      </c>
      <c r="R107" s="2">
        <v>0</v>
      </c>
      <c r="S107" s="2">
        <v>281683.06</v>
      </c>
      <c r="T107" s="2">
        <v>412803.12</v>
      </c>
      <c r="U107" s="2">
        <v>0</v>
      </c>
      <c r="V107" s="2">
        <v>0</v>
      </c>
      <c r="W107" s="3"/>
      <c r="X107" s="3"/>
    </row>
    <row r="108" spans="1:24" x14ac:dyDescent="0.25">
      <c r="A108" s="1" t="s">
        <v>102</v>
      </c>
      <c r="B108" s="1" t="s">
        <v>21</v>
      </c>
      <c r="C108" s="9" t="s">
        <v>237</v>
      </c>
      <c r="D108" s="9" t="s">
        <v>153</v>
      </c>
      <c r="E108" s="9" t="s">
        <v>154</v>
      </c>
      <c r="F108" s="2">
        <v>1801.14</v>
      </c>
      <c r="G108" s="2">
        <v>1801.14</v>
      </c>
      <c r="H108" s="2">
        <v>0</v>
      </c>
      <c r="I108" s="2">
        <v>0</v>
      </c>
      <c r="J108" s="2">
        <v>0</v>
      </c>
      <c r="K108" s="2">
        <v>0</v>
      </c>
      <c r="L108" s="2">
        <v>1</v>
      </c>
      <c r="M108" s="2">
        <v>1801.14</v>
      </c>
      <c r="N108" s="2">
        <v>0</v>
      </c>
      <c r="O108" s="25">
        <v>0</v>
      </c>
      <c r="P108" s="26"/>
      <c r="Q108" s="2">
        <v>0</v>
      </c>
      <c r="R108" s="2">
        <v>0</v>
      </c>
      <c r="S108" s="2">
        <v>0</v>
      </c>
      <c r="T108" s="2">
        <v>1801.14</v>
      </c>
      <c r="U108" s="2">
        <v>0</v>
      </c>
      <c r="V108" s="2">
        <v>0</v>
      </c>
      <c r="W108" s="3"/>
      <c r="X108" s="3"/>
    </row>
    <row r="109" spans="1:24" x14ac:dyDescent="0.25">
      <c r="A109" s="1" t="s">
        <v>103</v>
      </c>
      <c r="B109" s="1" t="s">
        <v>21</v>
      </c>
      <c r="C109" s="9" t="s">
        <v>238</v>
      </c>
      <c r="D109" s="9" t="s">
        <v>153</v>
      </c>
      <c r="E109" s="9" t="s">
        <v>154</v>
      </c>
      <c r="F109" s="2">
        <v>73579.73</v>
      </c>
      <c r="G109" s="2">
        <v>21937.13</v>
      </c>
      <c r="H109" s="2">
        <v>0</v>
      </c>
      <c r="I109" s="2">
        <v>0</v>
      </c>
      <c r="J109" s="2">
        <v>1229.5899999999999</v>
      </c>
      <c r="K109" s="2">
        <v>0</v>
      </c>
      <c r="L109" s="2">
        <v>1</v>
      </c>
      <c r="M109" s="2">
        <v>23166.720000000001</v>
      </c>
      <c r="N109" s="2">
        <v>0</v>
      </c>
      <c r="O109" s="25">
        <v>0</v>
      </c>
      <c r="P109" s="26"/>
      <c r="Q109" s="2">
        <v>0</v>
      </c>
      <c r="R109" s="2">
        <v>0</v>
      </c>
      <c r="S109" s="2">
        <v>50413.01</v>
      </c>
      <c r="T109" s="2">
        <v>73579.73</v>
      </c>
      <c r="U109" s="2">
        <v>0</v>
      </c>
      <c r="V109" s="2">
        <v>0</v>
      </c>
      <c r="W109" s="3"/>
      <c r="X109" s="3"/>
    </row>
    <row r="110" spans="1:24" x14ac:dyDescent="0.25">
      <c r="A110" s="1" t="s">
        <v>104</v>
      </c>
      <c r="B110" s="1" t="s">
        <v>21</v>
      </c>
      <c r="C110" s="9" t="s">
        <v>239</v>
      </c>
      <c r="D110" s="9" t="s">
        <v>153</v>
      </c>
      <c r="E110" s="9" t="s">
        <v>154</v>
      </c>
      <c r="F110" s="2">
        <v>8310.39</v>
      </c>
      <c r="G110" s="2">
        <v>2098.85</v>
      </c>
      <c r="H110" s="2">
        <v>0</v>
      </c>
      <c r="I110" s="2">
        <v>0</v>
      </c>
      <c r="J110" s="2">
        <v>119.45</v>
      </c>
      <c r="K110" s="2">
        <v>0</v>
      </c>
      <c r="L110" s="2">
        <v>1</v>
      </c>
      <c r="M110" s="2">
        <v>2218.3000000000002</v>
      </c>
      <c r="N110" s="2">
        <v>0</v>
      </c>
      <c r="O110" s="25">
        <v>0</v>
      </c>
      <c r="P110" s="26"/>
      <c r="Q110" s="2">
        <v>0</v>
      </c>
      <c r="R110" s="2">
        <v>0</v>
      </c>
      <c r="S110" s="2">
        <v>6092.09</v>
      </c>
      <c r="T110" s="2">
        <v>8310.39</v>
      </c>
      <c r="U110" s="2">
        <v>0</v>
      </c>
      <c r="V110" s="2">
        <v>0</v>
      </c>
      <c r="W110" s="3"/>
      <c r="X110" s="3"/>
    </row>
    <row r="111" spans="1:24" x14ac:dyDescent="0.25">
      <c r="A111" s="1" t="s">
        <v>105</v>
      </c>
      <c r="B111" s="1" t="s">
        <v>21</v>
      </c>
      <c r="C111" s="9" t="s">
        <v>240</v>
      </c>
      <c r="D111" s="9" t="s">
        <v>153</v>
      </c>
      <c r="E111" s="9" t="s">
        <v>154</v>
      </c>
      <c r="F111" s="2">
        <v>123991.35</v>
      </c>
      <c r="G111" s="2">
        <v>39179.699999999997</v>
      </c>
      <c r="H111" s="2">
        <v>0</v>
      </c>
      <c r="I111" s="2">
        <v>0</v>
      </c>
      <c r="J111" s="2">
        <v>2019.32</v>
      </c>
      <c r="K111" s="2">
        <v>0</v>
      </c>
      <c r="L111" s="2">
        <v>1</v>
      </c>
      <c r="M111" s="2">
        <v>41199.019999999997</v>
      </c>
      <c r="N111" s="2">
        <v>0</v>
      </c>
      <c r="O111" s="25">
        <v>0</v>
      </c>
      <c r="P111" s="26"/>
      <c r="Q111" s="2">
        <v>0</v>
      </c>
      <c r="R111" s="2">
        <v>0</v>
      </c>
      <c r="S111" s="2">
        <v>82792.33</v>
      </c>
      <c r="T111" s="2">
        <v>123991.35</v>
      </c>
      <c r="U111" s="2">
        <v>0</v>
      </c>
      <c r="V111" s="2">
        <v>0</v>
      </c>
      <c r="W111" s="3"/>
      <c r="X111" s="3"/>
    </row>
    <row r="112" spans="1:24" x14ac:dyDescent="0.25">
      <c r="A112" s="1" t="s">
        <v>106</v>
      </c>
      <c r="B112" s="1" t="s">
        <v>21</v>
      </c>
      <c r="C112" s="9" t="s">
        <v>241</v>
      </c>
      <c r="D112" s="9" t="s">
        <v>153</v>
      </c>
      <c r="E112" s="9" t="s">
        <v>154</v>
      </c>
      <c r="F112" s="2">
        <v>85879.05</v>
      </c>
      <c r="G112" s="2">
        <v>33023.9</v>
      </c>
      <c r="H112" s="2">
        <v>0</v>
      </c>
      <c r="I112" s="2">
        <v>0</v>
      </c>
      <c r="J112" s="2">
        <v>1705</v>
      </c>
      <c r="K112" s="2">
        <v>0</v>
      </c>
      <c r="L112" s="2">
        <v>1</v>
      </c>
      <c r="M112" s="2">
        <v>34728.9</v>
      </c>
      <c r="N112" s="2">
        <v>0</v>
      </c>
      <c r="O112" s="25">
        <v>0</v>
      </c>
      <c r="P112" s="26"/>
      <c r="Q112" s="2">
        <v>0</v>
      </c>
      <c r="R112" s="2">
        <v>0</v>
      </c>
      <c r="S112" s="2">
        <v>51150.15</v>
      </c>
      <c r="T112" s="2">
        <v>85879.05</v>
      </c>
      <c r="U112" s="2">
        <v>0</v>
      </c>
      <c r="V112" s="2">
        <v>0</v>
      </c>
      <c r="W112" s="3"/>
      <c r="X112" s="3"/>
    </row>
    <row r="113" spans="1:24" x14ac:dyDescent="0.25">
      <c r="A113" s="1" t="s">
        <v>107</v>
      </c>
      <c r="B113" s="1" t="s">
        <v>21</v>
      </c>
      <c r="C113" s="9" t="s">
        <v>242</v>
      </c>
      <c r="D113" s="9" t="s">
        <v>153</v>
      </c>
      <c r="E113" s="9" t="s">
        <v>154</v>
      </c>
      <c r="F113" s="2">
        <v>22950.959999999999</v>
      </c>
      <c r="G113" s="2">
        <v>17507.73</v>
      </c>
      <c r="H113" s="2">
        <v>0</v>
      </c>
      <c r="I113" s="2">
        <v>0</v>
      </c>
      <c r="J113" s="2">
        <v>907.2</v>
      </c>
      <c r="K113" s="2">
        <v>0</v>
      </c>
      <c r="L113" s="2">
        <v>1</v>
      </c>
      <c r="M113" s="2">
        <v>18414.93</v>
      </c>
      <c r="N113" s="2">
        <v>0</v>
      </c>
      <c r="O113" s="25">
        <v>0</v>
      </c>
      <c r="P113" s="26"/>
      <c r="Q113" s="2">
        <v>0</v>
      </c>
      <c r="R113" s="2">
        <v>0</v>
      </c>
      <c r="S113" s="2">
        <v>4536.03</v>
      </c>
      <c r="T113" s="2">
        <v>22950.959999999999</v>
      </c>
      <c r="U113" s="2">
        <v>0</v>
      </c>
      <c r="V113" s="2">
        <v>0</v>
      </c>
      <c r="W113" s="3"/>
      <c r="X113" s="3"/>
    </row>
    <row r="114" spans="1:24" x14ac:dyDescent="0.25">
      <c r="A114" s="1" t="s">
        <v>108</v>
      </c>
      <c r="B114" s="1" t="s">
        <v>21</v>
      </c>
      <c r="C114" s="9" t="s">
        <v>243</v>
      </c>
      <c r="D114" s="9" t="s">
        <v>153</v>
      </c>
      <c r="E114" s="9" t="s">
        <v>154</v>
      </c>
      <c r="F114" s="2">
        <v>29431.48</v>
      </c>
      <c r="G114" s="2">
        <v>20807.919999999998</v>
      </c>
      <c r="H114" s="2">
        <v>0</v>
      </c>
      <c r="I114" s="2">
        <v>0</v>
      </c>
      <c r="J114" s="2">
        <v>1077.94</v>
      </c>
      <c r="K114" s="2">
        <v>0</v>
      </c>
      <c r="L114" s="2">
        <v>1</v>
      </c>
      <c r="M114" s="2">
        <v>21885.86</v>
      </c>
      <c r="N114" s="2">
        <v>0</v>
      </c>
      <c r="O114" s="25">
        <v>0</v>
      </c>
      <c r="P114" s="26"/>
      <c r="Q114" s="2">
        <v>0</v>
      </c>
      <c r="R114" s="2">
        <v>0</v>
      </c>
      <c r="S114" s="2">
        <v>7545.62</v>
      </c>
      <c r="T114" s="2">
        <v>29431.48</v>
      </c>
      <c r="U114" s="2">
        <v>0</v>
      </c>
      <c r="V114" s="2">
        <v>0</v>
      </c>
      <c r="W114" s="3"/>
      <c r="X114" s="3"/>
    </row>
    <row r="115" spans="1:24" x14ac:dyDescent="0.25">
      <c r="A115" s="1" t="s">
        <v>109</v>
      </c>
      <c r="B115" s="1" t="s">
        <v>21</v>
      </c>
      <c r="C115" s="9" t="s">
        <v>244</v>
      </c>
      <c r="D115" s="9" t="s">
        <v>153</v>
      </c>
      <c r="E115" s="9" t="s">
        <v>154</v>
      </c>
      <c r="F115" s="2">
        <v>28055.38</v>
      </c>
      <c r="G115" s="2">
        <v>11005.93</v>
      </c>
      <c r="H115" s="2">
        <v>0</v>
      </c>
      <c r="I115" s="2">
        <v>0</v>
      </c>
      <c r="J115" s="2">
        <v>568.32000000000005</v>
      </c>
      <c r="K115" s="2">
        <v>0</v>
      </c>
      <c r="L115" s="2">
        <v>1</v>
      </c>
      <c r="M115" s="2">
        <v>11574.25</v>
      </c>
      <c r="N115" s="2">
        <v>0</v>
      </c>
      <c r="O115" s="25">
        <v>0</v>
      </c>
      <c r="P115" s="26"/>
      <c r="Q115" s="2">
        <v>0</v>
      </c>
      <c r="R115" s="2">
        <v>0</v>
      </c>
      <c r="S115" s="2">
        <v>16481.13</v>
      </c>
      <c r="T115" s="2">
        <v>28055.38</v>
      </c>
      <c r="U115" s="2">
        <v>0</v>
      </c>
      <c r="V115" s="2">
        <v>0</v>
      </c>
      <c r="W115" s="3"/>
      <c r="X115" s="3"/>
    </row>
    <row r="116" spans="1:24" x14ac:dyDescent="0.25">
      <c r="A116" s="1" t="s">
        <v>110</v>
      </c>
      <c r="B116" s="1" t="s">
        <v>21</v>
      </c>
      <c r="C116" s="9" t="s">
        <v>245</v>
      </c>
      <c r="D116" s="9" t="s">
        <v>153</v>
      </c>
      <c r="E116" s="9" t="s">
        <v>154</v>
      </c>
      <c r="F116" s="2">
        <v>34144.879999999997</v>
      </c>
      <c r="G116" s="2">
        <v>26046.82</v>
      </c>
      <c r="H116" s="2">
        <v>0</v>
      </c>
      <c r="I116" s="2">
        <v>0</v>
      </c>
      <c r="J116" s="2">
        <v>1349.68</v>
      </c>
      <c r="K116" s="2">
        <v>0</v>
      </c>
      <c r="L116" s="2">
        <v>1</v>
      </c>
      <c r="M116" s="2">
        <v>27396.5</v>
      </c>
      <c r="N116" s="2">
        <v>0</v>
      </c>
      <c r="O116" s="25">
        <v>0</v>
      </c>
      <c r="P116" s="26"/>
      <c r="Q116" s="2">
        <v>0</v>
      </c>
      <c r="R116" s="2">
        <v>0</v>
      </c>
      <c r="S116" s="2">
        <v>6748.38</v>
      </c>
      <c r="T116" s="2">
        <v>34144.879999999997</v>
      </c>
      <c r="U116" s="2">
        <v>0</v>
      </c>
      <c r="V116" s="2">
        <v>0</v>
      </c>
      <c r="W116" s="3"/>
      <c r="X116" s="3"/>
    </row>
    <row r="117" spans="1:24" x14ac:dyDescent="0.25">
      <c r="A117" s="1" t="s">
        <v>111</v>
      </c>
      <c r="B117" s="1" t="s">
        <v>21</v>
      </c>
      <c r="C117" s="9" t="s">
        <v>246</v>
      </c>
      <c r="D117" s="9" t="s">
        <v>153</v>
      </c>
      <c r="E117" s="9" t="s">
        <v>154</v>
      </c>
      <c r="F117" s="2">
        <v>19444.689999999999</v>
      </c>
      <c r="G117" s="2">
        <v>14833.03</v>
      </c>
      <c r="H117" s="2">
        <v>0</v>
      </c>
      <c r="I117" s="2">
        <v>0</v>
      </c>
      <c r="J117" s="2">
        <v>768.61</v>
      </c>
      <c r="K117" s="2">
        <v>0</v>
      </c>
      <c r="L117" s="2">
        <v>1</v>
      </c>
      <c r="M117" s="2">
        <v>15601.64</v>
      </c>
      <c r="N117" s="2">
        <v>0</v>
      </c>
      <c r="O117" s="25">
        <v>0</v>
      </c>
      <c r="P117" s="26"/>
      <c r="Q117" s="2">
        <v>0</v>
      </c>
      <c r="R117" s="2">
        <v>0</v>
      </c>
      <c r="S117" s="2">
        <v>3843.05</v>
      </c>
      <c r="T117" s="2">
        <v>19444.689999999999</v>
      </c>
      <c r="U117" s="2">
        <v>0</v>
      </c>
      <c r="V117" s="2">
        <v>0</v>
      </c>
      <c r="W117" s="3"/>
      <c r="X117" s="3"/>
    </row>
    <row r="118" spans="1:24" x14ac:dyDescent="0.25">
      <c r="A118" s="1" t="s">
        <v>112</v>
      </c>
      <c r="B118" s="1" t="s">
        <v>21</v>
      </c>
      <c r="C118" s="9" t="s">
        <v>247</v>
      </c>
      <c r="D118" s="9" t="s">
        <v>153</v>
      </c>
      <c r="E118" s="9" t="s">
        <v>154</v>
      </c>
      <c r="F118" s="2">
        <v>19998.599999999999</v>
      </c>
      <c r="G118" s="2">
        <v>4959.2</v>
      </c>
      <c r="H118" s="2">
        <v>0</v>
      </c>
      <c r="I118" s="2">
        <v>0</v>
      </c>
      <c r="J118" s="2">
        <v>254.91</v>
      </c>
      <c r="K118" s="2">
        <v>0</v>
      </c>
      <c r="L118" s="2">
        <v>1</v>
      </c>
      <c r="M118" s="2">
        <v>5214.1099999999997</v>
      </c>
      <c r="N118" s="2">
        <v>0</v>
      </c>
      <c r="O118" s="25">
        <v>0</v>
      </c>
      <c r="P118" s="26"/>
      <c r="Q118" s="2">
        <v>0</v>
      </c>
      <c r="R118" s="2">
        <v>0</v>
      </c>
      <c r="S118" s="2">
        <v>14784.49</v>
      </c>
      <c r="T118" s="2">
        <v>19998.599999999999</v>
      </c>
      <c r="U118" s="2">
        <v>0</v>
      </c>
      <c r="V118" s="2">
        <v>0</v>
      </c>
      <c r="W118" s="3"/>
      <c r="X118" s="3"/>
    </row>
    <row r="119" spans="1:24" x14ac:dyDescent="0.25">
      <c r="A119" s="1" t="s">
        <v>113</v>
      </c>
      <c r="B119" s="1" t="s">
        <v>21</v>
      </c>
      <c r="C119" s="9" t="s">
        <v>248</v>
      </c>
      <c r="D119" s="9" t="s">
        <v>153</v>
      </c>
      <c r="E119" s="9" t="s">
        <v>154</v>
      </c>
      <c r="F119" s="2">
        <v>13626.98</v>
      </c>
      <c r="G119" s="2">
        <v>7454.74</v>
      </c>
      <c r="H119" s="2">
        <v>0</v>
      </c>
      <c r="I119" s="2">
        <v>0</v>
      </c>
      <c r="J119" s="2">
        <v>385.76</v>
      </c>
      <c r="K119" s="2">
        <v>0</v>
      </c>
      <c r="L119" s="2">
        <v>1</v>
      </c>
      <c r="M119" s="2">
        <v>7840.5</v>
      </c>
      <c r="N119" s="2">
        <v>0</v>
      </c>
      <c r="O119" s="25">
        <v>0</v>
      </c>
      <c r="P119" s="26"/>
      <c r="Q119" s="2">
        <v>0</v>
      </c>
      <c r="R119" s="2">
        <v>0</v>
      </c>
      <c r="S119" s="2">
        <v>5786.48</v>
      </c>
      <c r="T119" s="2">
        <v>13626.98</v>
      </c>
      <c r="U119" s="2">
        <v>0</v>
      </c>
      <c r="V119" s="2">
        <v>0</v>
      </c>
      <c r="W119" s="3"/>
      <c r="X119" s="3"/>
    </row>
    <row r="120" spans="1:24" x14ac:dyDescent="0.25">
      <c r="A120" s="1" t="s">
        <v>114</v>
      </c>
      <c r="B120" s="1" t="s">
        <v>21</v>
      </c>
      <c r="C120" s="9" t="s">
        <v>249</v>
      </c>
      <c r="D120" s="9" t="s">
        <v>153</v>
      </c>
      <c r="E120" s="9" t="s">
        <v>154</v>
      </c>
      <c r="F120" s="2">
        <v>117967.86</v>
      </c>
      <c r="G120" s="2">
        <v>35930.480000000003</v>
      </c>
      <c r="H120" s="2">
        <v>0</v>
      </c>
      <c r="I120" s="2">
        <v>0</v>
      </c>
      <c r="J120" s="2">
        <v>1953.27</v>
      </c>
      <c r="K120" s="2">
        <v>0</v>
      </c>
      <c r="L120" s="2">
        <v>1</v>
      </c>
      <c r="M120" s="2">
        <v>37883.75</v>
      </c>
      <c r="N120" s="2">
        <v>0</v>
      </c>
      <c r="O120" s="25">
        <v>0</v>
      </c>
      <c r="P120" s="26"/>
      <c r="Q120" s="2">
        <v>0</v>
      </c>
      <c r="R120" s="2">
        <v>0</v>
      </c>
      <c r="S120" s="2">
        <v>80084.11</v>
      </c>
      <c r="T120" s="2">
        <v>117967.86</v>
      </c>
      <c r="U120" s="2">
        <v>0</v>
      </c>
      <c r="V120" s="2">
        <v>0</v>
      </c>
      <c r="W120" s="3"/>
      <c r="X120" s="3"/>
    </row>
    <row r="121" spans="1:24" x14ac:dyDescent="0.25">
      <c r="A121" s="1" t="s">
        <v>115</v>
      </c>
      <c r="B121" s="1" t="s">
        <v>21</v>
      </c>
      <c r="C121" s="9" t="s">
        <v>250</v>
      </c>
      <c r="D121" s="9" t="s">
        <v>153</v>
      </c>
      <c r="E121" s="9" t="s">
        <v>154</v>
      </c>
      <c r="F121" s="2">
        <v>1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1</v>
      </c>
      <c r="M121" s="2">
        <v>0</v>
      </c>
      <c r="N121" s="2">
        <v>0</v>
      </c>
      <c r="O121" s="25">
        <v>0</v>
      </c>
      <c r="P121" s="26"/>
      <c r="Q121" s="2">
        <v>0</v>
      </c>
      <c r="R121" s="2">
        <v>0</v>
      </c>
      <c r="S121" s="2">
        <v>1</v>
      </c>
      <c r="T121" s="2">
        <v>1</v>
      </c>
      <c r="U121" s="2">
        <v>0</v>
      </c>
      <c r="V121" s="2">
        <v>0</v>
      </c>
      <c r="W121" s="3"/>
      <c r="X121" s="3"/>
    </row>
    <row r="122" spans="1:24" x14ac:dyDescent="0.25">
      <c r="A122" s="1" t="s">
        <v>116</v>
      </c>
      <c r="B122" s="1" t="s">
        <v>21</v>
      </c>
      <c r="C122" s="9" t="s">
        <v>251</v>
      </c>
      <c r="D122" s="9" t="s">
        <v>153</v>
      </c>
      <c r="E122" s="9" t="s">
        <v>154</v>
      </c>
      <c r="F122" s="2">
        <v>23398.9</v>
      </c>
      <c r="G122" s="2">
        <v>6840.91</v>
      </c>
      <c r="H122" s="2">
        <v>0</v>
      </c>
      <c r="I122" s="2">
        <v>0</v>
      </c>
      <c r="J122" s="2">
        <v>352.3</v>
      </c>
      <c r="K122" s="2">
        <v>0</v>
      </c>
      <c r="L122" s="2">
        <v>1</v>
      </c>
      <c r="M122" s="2">
        <v>7193.21</v>
      </c>
      <c r="N122" s="2">
        <v>0</v>
      </c>
      <c r="O122" s="25">
        <v>0</v>
      </c>
      <c r="P122" s="26"/>
      <c r="Q122" s="2">
        <v>0</v>
      </c>
      <c r="R122" s="2">
        <v>0</v>
      </c>
      <c r="S122" s="2">
        <v>16205.69</v>
      </c>
      <c r="T122" s="2">
        <v>23398.9</v>
      </c>
      <c r="U122" s="2">
        <v>0</v>
      </c>
      <c r="V122" s="2">
        <v>0</v>
      </c>
      <c r="W122" s="3"/>
      <c r="X122" s="3"/>
    </row>
    <row r="123" spans="1:24" x14ac:dyDescent="0.25">
      <c r="A123" s="1" t="s">
        <v>117</v>
      </c>
      <c r="B123" s="1" t="s">
        <v>21</v>
      </c>
      <c r="C123" s="9" t="s">
        <v>252</v>
      </c>
      <c r="D123" s="9" t="s">
        <v>153</v>
      </c>
      <c r="E123" s="9" t="s">
        <v>154</v>
      </c>
      <c r="F123" s="2">
        <v>454225.64</v>
      </c>
      <c r="G123" s="2">
        <v>114353.37</v>
      </c>
      <c r="H123" s="2">
        <v>0</v>
      </c>
      <c r="I123" s="2">
        <v>0</v>
      </c>
      <c r="J123" s="2">
        <v>7231.32</v>
      </c>
      <c r="K123" s="2">
        <v>0</v>
      </c>
      <c r="L123" s="2">
        <v>1</v>
      </c>
      <c r="M123" s="2">
        <v>121584.69</v>
      </c>
      <c r="N123" s="2">
        <v>0</v>
      </c>
      <c r="O123" s="25">
        <v>0</v>
      </c>
      <c r="P123" s="26"/>
      <c r="Q123" s="2">
        <v>0</v>
      </c>
      <c r="R123" s="2">
        <v>0</v>
      </c>
      <c r="S123" s="2">
        <v>332640.95</v>
      </c>
      <c r="T123" s="2">
        <v>454225.64</v>
      </c>
      <c r="U123" s="2">
        <v>0</v>
      </c>
      <c r="V123" s="2">
        <v>0</v>
      </c>
      <c r="W123" s="3"/>
      <c r="X123" s="3"/>
    </row>
    <row r="124" spans="1:24" x14ac:dyDescent="0.25">
      <c r="A124" s="1" t="s">
        <v>118</v>
      </c>
      <c r="B124" s="1" t="s">
        <v>21</v>
      </c>
      <c r="C124" s="9" t="s">
        <v>253</v>
      </c>
      <c r="D124" s="9" t="s">
        <v>153</v>
      </c>
      <c r="E124" s="9" t="s">
        <v>154</v>
      </c>
      <c r="F124" s="2">
        <v>49167.31</v>
      </c>
      <c r="G124" s="2">
        <v>14374.49</v>
      </c>
      <c r="H124" s="2">
        <v>0</v>
      </c>
      <c r="I124" s="2">
        <v>0</v>
      </c>
      <c r="J124" s="2">
        <v>740.27</v>
      </c>
      <c r="K124" s="2">
        <v>0</v>
      </c>
      <c r="L124" s="2">
        <v>1</v>
      </c>
      <c r="M124" s="2">
        <v>15114.76</v>
      </c>
      <c r="N124" s="2">
        <v>0</v>
      </c>
      <c r="O124" s="25">
        <v>0</v>
      </c>
      <c r="P124" s="26"/>
      <c r="Q124" s="2">
        <v>0</v>
      </c>
      <c r="R124" s="2">
        <v>0</v>
      </c>
      <c r="S124" s="2">
        <v>34052.550000000003</v>
      </c>
      <c r="T124" s="2">
        <v>49167.31</v>
      </c>
      <c r="U124" s="2">
        <v>0</v>
      </c>
      <c r="V124" s="2">
        <v>0</v>
      </c>
      <c r="W124" s="3"/>
      <c r="X124" s="3"/>
    </row>
    <row r="125" spans="1:24" x14ac:dyDescent="0.25">
      <c r="A125" s="1" t="s">
        <v>119</v>
      </c>
      <c r="B125" s="1" t="s">
        <v>21</v>
      </c>
      <c r="C125" s="9" t="s">
        <v>254</v>
      </c>
      <c r="D125" s="9" t="s">
        <v>153</v>
      </c>
      <c r="E125" s="9" t="s">
        <v>154</v>
      </c>
      <c r="F125" s="2">
        <v>19450.71</v>
      </c>
      <c r="G125" s="2">
        <v>5083.8900000000003</v>
      </c>
      <c r="H125" s="2">
        <v>0</v>
      </c>
      <c r="I125" s="2">
        <v>0</v>
      </c>
      <c r="J125" s="2">
        <v>276.29000000000002</v>
      </c>
      <c r="K125" s="2">
        <v>0</v>
      </c>
      <c r="L125" s="2">
        <v>1</v>
      </c>
      <c r="M125" s="2">
        <v>5360.18</v>
      </c>
      <c r="N125" s="2">
        <v>0</v>
      </c>
      <c r="O125" s="25">
        <v>0</v>
      </c>
      <c r="P125" s="26"/>
      <c r="Q125" s="2">
        <v>0</v>
      </c>
      <c r="R125" s="2">
        <v>0</v>
      </c>
      <c r="S125" s="2">
        <v>14090.53</v>
      </c>
      <c r="T125" s="2">
        <v>19450.71</v>
      </c>
      <c r="U125" s="2">
        <v>0</v>
      </c>
      <c r="V125" s="2">
        <v>0</v>
      </c>
      <c r="W125" s="3"/>
      <c r="X125" s="3"/>
    </row>
    <row r="126" spans="1:24" x14ac:dyDescent="0.25">
      <c r="A126" s="1" t="s">
        <v>120</v>
      </c>
      <c r="B126" s="1" t="s">
        <v>21</v>
      </c>
      <c r="C126" s="9" t="s">
        <v>255</v>
      </c>
      <c r="D126" s="9" t="s">
        <v>153</v>
      </c>
      <c r="E126" s="9" t="s">
        <v>154</v>
      </c>
      <c r="F126" s="2">
        <v>1595665.94</v>
      </c>
      <c r="G126" s="2">
        <v>451051.79</v>
      </c>
      <c r="H126" s="2">
        <v>0</v>
      </c>
      <c r="I126" s="2">
        <v>0</v>
      </c>
      <c r="J126" s="2">
        <v>27252.720000000001</v>
      </c>
      <c r="K126" s="2">
        <v>0</v>
      </c>
      <c r="L126" s="2">
        <v>1</v>
      </c>
      <c r="M126" s="2">
        <v>478304.51</v>
      </c>
      <c r="N126" s="2">
        <v>0</v>
      </c>
      <c r="O126" s="25">
        <v>0</v>
      </c>
      <c r="P126" s="26"/>
      <c r="Q126" s="2">
        <v>0</v>
      </c>
      <c r="R126" s="2">
        <v>0</v>
      </c>
      <c r="S126" s="2">
        <v>1117361.43</v>
      </c>
      <c r="T126" s="2">
        <v>1595665.94</v>
      </c>
      <c r="U126" s="2">
        <v>0</v>
      </c>
      <c r="V126" s="2">
        <v>0</v>
      </c>
      <c r="W126" s="3"/>
      <c r="X126" s="3"/>
    </row>
    <row r="127" spans="1:24" x14ac:dyDescent="0.25">
      <c r="A127" s="1" t="s">
        <v>121</v>
      </c>
      <c r="B127" s="1" t="s">
        <v>21</v>
      </c>
      <c r="C127" s="9" t="s">
        <v>256</v>
      </c>
      <c r="D127" s="9" t="s">
        <v>153</v>
      </c>
      <c r="E127" s="9" t="s">
        <v>154</v>
      </c>
      <c r="F127" s="2">
        <v>945096.11</v>
      </c>
      <c r="G127" s="2">
        <v>256252.37</v>
      </c>
      <c r="H127" s="2">
        <v>0</v>
      </c>
      <c r="I127" s="2">
        <v>0</v>
      </c>
      <c r="J127" s="2">
        <v>13247</v>
      </c>
      <c r="K127" s="2">
        <v>0</v>
      </c>
      <c r="L127" s="2">
        <v>1</v>
      </c>
      <c r="M127" s="2">
        <v>269499.37</v>
      </c>
      <c r="N127" s="2">
        <v>0</v>
      </c>
      <c r="O127" s="25">
        <v>0</v>
      </c>
      <c r="P127" s="26"/>
      <c r="Q127" s="2">
        <v>0</v>
      </c>
      <c r="R127" s="2">
        <v>0</v>
      </c>
      <c r="S127" s="2">
        <v>675596.74</v>
      </c>
      <c r="T127" s="2">
        <v>945096.11</v>
      </c>
      <c r="U127" s="2">
        <v>0</v>
      </c>
      <c r="V127" s="2">
        <v>0</v>
      </c>
      <c r="W127" s="3"/>
      <c r="X127" s="3"/>
    </row>
    <row r="128" spans="1:24" x14ac:dyDescent="0.25">
      <c r="A128" s="1" t="s">
        <v>122</v>
      </c>
      <c r="B128" s="1" t="s">
        <v>21</v>
      </c>
      <c r="C128" s="9" t="s">
        <v>257</v>
      </c>
      <c r="D128" s="9" t="s">
        <v>153</v>
      </c>
      <c r="E128" s="9" t="s">
        <v>154</v>
      </c>
      <c r="F128" s="2">
        <v>140890.20000000001</v>
      </c>
      <c r="G128" s="2">
        <v>42005.08</v>
      </c>
      <c r="H128" s="2">
        <v>0</v>
      </c>
      <c r="I128" s="2">
        <v>0</v>
      </c>
      <c r="J128" s="2">
        <v>2354.41</v>
      </c>
      <c r="K128" s="2">
        <v>0</v>
      </c>
      <c r="L128" s="2">
        <v>1</v>
      </c>
      <c r="M128" s="2">
        <v>44359.49</v>
      </c>
      <c r="N128" s="2">
        <v>0</v>
      </c>
      <c r="O128" s="25">
        <v>0</v>
      </c>
      <c r="P128" s="26"/>
      <c r="Q128" s="2">
        <v>0</v>
      </c>
      <c r="R128" s="2">
        <v>0</v>
      </c>
      <c r="S128" s="2">
        <v>96530.71</v>
      </c>
      <c r="T128" s="2">
        <v>140890.20000000001</v>
      </c>
      <c r="U128" s="2">
        <v>0</v>
      </c>
      <c r="V128" s="2">
        <v>0</v>
      </c>
      <c r="W128" s="3"/>
      <c r="X128" s="3"/>
    </row>
    <row r="129" spans="1:24" x14ac:dyDescent="0.25">
      <c r="A129" s="14"/>
      <c r="B129" s="14"/>
      <c r="C129" s="15" t="s">
        <v>288</v>
      </c>
      <c r="D129" s="15"/>
      <c r="E129" s="15"/>
      <c r="F129" s="16">
        <f>F98+F99+F100+F101+F102+F103+F104+F105+F106+F107+F108+F109+F110+F111+F112+F113+F114+F115+F116+F117+F118+F119+F120+F121+F122+F123+F124+F125+F126+F127+F128</f>
        <v>27771304.240000006</v>
      </c>
      <c r="G129" s="16">
        <f t="shared" ref="G129:V129" si="22">G98+G99+G100+G101+G102+G103+G104+G105+G106+G107+G108+G109+G110+G111+G112+G113+G114+G115+G116+G117+G118+G119+G120+G121+G122+G123+G124+G125+G126+G127+G128</f>
        <v>7396634.4000000004</v>
      </c>
      <c r="H129" s="16">
        <f t="shared" si="22"/>
        <v>0</v>
      </c>
      <c r="I129" s="16">
        <f t="shared" si="22"/>
        <v>-171776.22</v>
      </c>
      <c r="J129" s="16">
        <f t="shared" si="22"/>
        <v>419395.17</v>
      </c>
      <c r="K129" s="16">
        <f t="shared" si="22"/>
        <v>0</v>
      </c>
      <c r="L129" s="16">
        <f t="shared" si="22"/>
        <v>31</v>
      </c>
      <c r="M129" s="16">
        <f t="shared" si="22"/>
        <v>7715353.459999999</v>
      </c>
      <c r="N129" s="16">
        <f t="shared" si="22"/>
        <v>0</v>
      </c>
      <c r="O129" s="27">
        <f t="shared" si="22"/>
        <v>0</v>
      </c>
      <c r="P129" s="28"/>
      <c r="Q129" s="16">
        <f t="shared" si="22"/>
        <v>0</v>
      </c>
      <c r="R129" s="16">
        <f t="shared" si="22"/>
        <v>0</v>
      </c>
      <c r="S129" s="16">
        <f t="shared" si="22"/>
        <v>19884174.559999999</v>
      </c>
      <c r="T129" s="16">
        <f t="shared" si="22"/>
        <v>27599528.020000007</v>
      </c>
      <c r="U129" s="16">
        <f t="shared" si="22"/>
        <v>0</v>
      </c>
      <c r="V129" s="16">
        <f t="shared" si="22"/>
        <v>0</v>
      </c>
      <c r="W129" s="16"/>
      <c r="X129" s="16">
        <f t="shared" ref="X129" si="23">X98+X99+X100+X101+X102+X103+X104+X105+X106+X107+X108+X109+X110+X111+X112+X113+X114+X115+X116+X117+X118+X119+X120+X121+X122+X123+X124+X125+X126+X127+X128</f>
        <v>100676.11</v>
      </c>
    </row>
    <row r="130" spans="1:24" x14ac:dyDescent="0.25">
      <c r="A130" s="1" t="s">
        <v>123</v>
      </c>
      <c r="B130" s="1" t="s">
        <v>21</v>
      </c>
      <c r="C130" s="9" t="s">
        <v>258</v>
      </c>
      <c r="D130" s="9" t="s">
        <v>153</v>
      </c>
      <c r="E130" s="9" t="s">
        <v>154</v>
      </c>
      <c r="F130" s="2">
        <v>7845039.71</v>
      </c>
      <c r="G130" s="2">
        <v>3149991.93</v>
      </c>
      <c r="H130" s="2">
        <v>0</v>
      </c>
      <c r="I130" s="2">
        <v>0</v>
      </c>
      <c r="J130" s="2">
        <v>151453.15</v>
      </c>
      <c r="K130" s="2">
        <v>0</v>
      </c>
      <c r="L130" s="2">
        <v>1</v>
      </c>
      <c r="M130" s="2">
        <v>3301445.08</v>
      </c>
      <c r="N130" s="2">
        <v>0</v>
      </c>
      <c r="O130" s="25">
        <v>0</v>
      </c>
      <c r="P130" s="26"/>
      <c r="Q130" s="2">
        <v>0</v>
      </c>
      <c r="R130" s="2">
        <v>0</v>
      </c>
      <c r="S130" s="2">
        <v>4543594.63</v>
      </c>
      <c r="T130" s="2">
        <v>7845039.71</v>
      </c>
      <c r="U130" s="2">
        <v>0</v>
      </c>
      <c r="V130" s="2">
        <v>0</v>
      </c>
      <c r="W130" s="3"/>
      <c r="X130" s="3"/>
    </row>
    <row r="131" spans="1:24" x14ac:dyDescent="0.25">
      <c r="A131" s="14"/>
      <c r="B131" s="14"/>
      <c r="C131" s="15" t="s">
        <v>288</v>
      </c>
      <c r="D131" s="15"/>
      <c r="E131" s="15"/>
      <c r="F131" s="16">
        <f>F130</f>
        <v>7845039.71</v>
      </c>
      <c r="G131" s="16">
        <f t="shared" ref="G131:V131" si="24">G130</f>
        <v>3149991.93</v>
      </c>
      <c r="H131" s="16">
        <f t="shared" si="24"/>
        <v>0</v>
      </c>
      <c r="I131" s="16">
        <f t="shared" si="24"/>
        <v>0</v>
      </c>
      <c r="J131" s="16">
        <f t="shared" si="24"/>
        <v>151453.15</v>
      </c>
      <c r="K131" s="16">
        <f t="shared" si="24"/>
        <v>0</v>
      </c>
      <c r="L131" s="16">
        <f t="shared" si="24"/>
        <v>1</v>
      </c>
      <c r="M131" s="16">
        <f t="shared" si="24"/>
        <v>3301445.08</v>
      </c>
      <c r="N131" s="16">
        <f t="shared" si="24"/>
        <v>0</v>
      </c>
      <c r="O131" s="27">
        <f t="shared" si="24"/>
        <v>0</v>
      </c>
      <c r="P131" s="28"/>
      <c r="Q131" s="16">
        <f t="shared" si="24"/>
        <v>0</v>
      </c>
      <c r="R131" s="16">
        <f t="shared" si="24"/>
        <v>0</v>
      </c>
      <c r="S131" s="16">
        <f t="shared" si="24"/>
        <v>4543594.63</v>
      </c>
      <c r="T131" s="16">
        <f t="shared" si="24"/>
        <v>7845039.71</v>
      </c>
      <c r="U131" s="16">
        <f t="shared" si="24"/>
        <v>0</v>
      </c>
      <c r="V131" s="16">
        <f t="shared" si="24"/>
        <v>0</v>
      </c>
      <c r="W131" s="17"/>
      <c r="X131" s="17"/>
    </row>
    <row r="132" spans="1:24" x14ac:dyDescent="0.25">
      <c r="A132" s="1" t="s">
        <v>124</v>
      </c>
      <c r="B132" s="1" t="s">
        <v>21</v>
      </c>
      <c r="C132" s="9" t="s">
        <v>259</v>
      </c>
      <c r="D132" s="9" t="s">
        <v>153</v>
      </c>
      <c r="E132" s="9" t="s">
        <v>154</v>
      </c>
      <c r="F132" s="2">
        <v>5909048.9000000004</v>
      </c>
      <c r="G132" s="2">
        <v>2425737.04</v>
      </c>
      <c r="H132" s="2">
        <v>0</v>
      </c>
      <c r="I132" s="2">
        <v>0</v>
      </c>
      <c r="J132" s="2">
        <v>108853.5</v>
      </c>
      <c r="K132" s="2">
        <v>0</v>
      </c>
      <c r="L132" s="2">
        <v>1</v>
      </c>
      <c r="M132" s="2">
        <v>2534590.54</v>
      </c>
      <c r="N132" s="2">
        <v>0</v>
      </c>
      <c r="O132" s="25">
        <v>0</v>
      </c>
      <c r="P132" s="26"/>
      <c r="Q132" s="2">
        <v>0</v>
      </c>
      <c r="R132" s="2">
        <v>0</v>
      </c>
      <c r="S132" s="2">
        <v>3374458.36</v>
      </c>
      <c r="T132" s="2">
        <v>5909048.9000000004</v>
      </c>
      <c r="U132" s="2">
        <v>0</v>
      </c>
      <c r="V132" s="2">
        <v>0</v>
      </c>
      <c r="W132" s="3"/>
      <c r="X132" s="3"/>
    </row>
    <row r="133" spans="1:24" x14ac:dyDescent="0.25">
      <c r="A133" s="14"/>
      <c r="B133" s="14"/>
      <c r="C133" s="15" t="s">
        <v>288</v>
      </c>
      <c r="D133" s="15"/>
      <c r="E133" s="15"/>
      <c r="F133" s="16">
        <f>F132</f>
        <v>5909048.9000000004</v>
      </c>
      <c r="G133" s="16">
        <f t="shared" ref="G133:V133" si="25">G132</f>
        <v>2425737.04</v>
      </c>
      <c r="H133" s="16">
        <f t="shared" si="25"/>
        <v>0</v>
      </c>
      <c r="I133" s="16">
        <f t="shared" si="25"/>
        <v>0</v>
      </c>
      <c r="J133" s="16">
        <f t="shared" si="25"/>
        <v>108853.5</v>
      </c>
      <c r="K133" s="16">
        <f t="shared" si="25"/>
        <v>0</v>
      </c>
      <c r="L133" s="16">
        <f t="shared" si="25"/>
        <v>1</v>
      </c>
      <c r="M133" s="16">
        <f t="shared" si="25"/>
        <v>2534590.54</v>
      </c>
      <c r="N133" s="16">
        <f t="shared" si="25"/>
        <v>0</v>
      </c>
      <c r="O133" s="27">
        <f t="shared" si="25"/>
        <v>0</v>
      </c>
      <c r="P133" s="28"/>
      <c r="Q133" s="16">
        <f t="shared" si="25"/>
        <v>0</v>
      </c>
      <c r="R133" s="16">
        <f t="shared" si="25"/>
        <v>0</v>
      </c>
      <c r="S133" s="16">
        <f t="shared" si="25"/>
        <v>3374458.36</v>
      </c>
      <c r="T133" s="16">
        <f t="shared" si="25"/>
        <v>5909048.9000000004</v>
      </c>
      <c r="U133" s="16">
        <f t="shared" si="25"/>
        <v>0</v>
      </c>
      <c r="V133" s="16">
        <f t="shared" si="25"/>
        <v>0</v>
      </c>
      <c r="W133" s="17"/>
      <c r="X133" s="17"/>
    </row>
    <row r="134" spans="1:24" x14ac:dyDescent="0.25">
      <c r="A134" s="1" t="s">
        <v>125</v>
      </c>
      <c r="B134" s="1" t="s">
        <v>21</v>
      </c>
      <c r="C134" s="9" t="s">
        <v>260</v>
      </c>
      <c r="D134" s="9" t="s">
        <v>153</v>
      </c>
      <c r="E134" s="9" t="s">
        <v>154</v>
      </c>
      <c r="F134" s="2">
        <v>3528382.14</v>
      </c>
      <c r="G134" s="2">
        <v>596857.15</v>
      </c>
      <c r="H134" s="2">
        <v>0</v>
      </c>
      <c r="I134" s="2">
        <v>0</v>
      </c>
      <c r="J134" s="2">
        <v>37583.65</v>
      </c>
      <c r="K134" s="2">
        <v>0</v>
      </c>
      <c r="L134" s="2">
        <v>1</v>
      </c>
      <c r="M134" s="2">
        <v>634440.80000000005</v>
      </c>
      <c r="N134" s="2">
        <v>0</v>
      </c>
      <c r="O134" s="25">
        <v>0</v>
      </c>
      <c r="P134" s="26"/>
      <c r="Q134" s="2">
        <v>0</v>
      </c>
      <c r="R134" s="2">
        <v>0</v>
      </c>
      <c r="S134" s="2">
        <v>2893941.34</v>
      </c>
      <c r="T134" s="2">
        <v>3528382.14</v>
      </c>
      <c r="U134" s="2">
        <v>0</v>
      </c>
      <c r="V134" s="2">
        <v>0</v>
      </c>
      <c r="W134" s="3"/>
      <c r="X134" s="3"/>
    </row>
    <row r="135" spans="1:24" x14ac:dyDescent="0.25">
      <c r="A135" s="14"/>
      <c r="B135" s="14"/>
      <c r="C135" s="15" t="s">
        <v>288</v>
      </c>
      <c r="D135" s="15"/>
      <c r="E135" s="15"/>
      <c r="F135" s="16">
        <f>F134</f>
        <v>3528382.14</v>
      </c>
      <c r="G135" s="16">
        <f t="shared" ref="G135:V135" si="26">G134</f>
        <v>596857.15</v>
      </c>
      <c r="H135" s="16">
        <f t="shared" si="26"/>
        <v>0</v>
      </c>
      <c r="I135" s="16">
        <f t="shared" si="26"/>
        <v>0</v>
      </c>
      <c r="J135" s="16">
        <f t="shared" si="26"/>
        <v>37583.65</v>
      </c>
      <c r="K135" s="16">
        <f t="shared" si="26"/>
        <v>0</v>
      </c>
      <c r="L135" s="16">
        <f t="shared" si="26"/>
        <v>1</v>
      </c>
      <c r="M135" s="16">
        <f t="shared" si="26"/>
        <v>634440.80000000005</v>
      </c>
      <c r="N135" s="16">
        <f t="shared" si="26"/>
        <v>0</v>
      </c>
      <c r="O135" s="27">
        <f t="shared" si="26"/>
        <v>0</v>
      </c>
      <c r="P135" s="28"/>
      <c r="Q135" s="16">
        <f t="shared" si="26"/>
        <v>0</v>
      </c>
      <c r="R135" s="16">
        <f t="shared" si="26"/>
        <v>0</v>
      </c>
      <c r="S135" s="16">
        <f t="shared" si="26"/>
        <v>2893941.34</v>
      </c>
      <c r="T135" s="16">
        <f t="shared" si="26"/>
        <v>3528382.14</v>
      </c>
      <c r="U135" s="16">
        <f t="shared" si="26"/>
        <v>0</v>
      </c>
      <c r="V135" s="16">
        <f t="shared" si="26"/>
        <v>0</v>
      </c>
      <c r="W135" s="17"/>
      <c r="X135" s="17"/>
    </row>
    <row r="136" spans="1:24" x14ac:dyDescent="0.25">
      <c r="A136" s="1" t="s">
        <v>126</v>
      </c>
      <c r="B136" s="1" t="s">
        <v>21</v>
      </c>
      <c r="C136" s="9" t="s">
        <v>261</v>
      </c>
      <c r="D136" s="9" t="s">
        <v>153</v>
      </c>
      <c r="E136" s="9" t="s">
        <v>262</v>
      </c>
      <c r="F136" s="2">
        <v>1853236.61</v>
      </c>
      <c r="G136" s="2">
        <v>642401.94999999995</v>
      </c>
      <c r="H136" s="2">
        <v>0</v>
      </c>
      <c r="I136" s="2">
        <v>0</v>
      </c>
      <c r="J136" s="2">
        <v>39059.18</v>
      </c>
      <c r="K136" s="2">
        <v>0</v>
      </c>
      <c r="L136" s="2">
        <v>1</v>
      </c>
      <c r="M136" s="2">
        <v>681461.13</v>
      </c>
      <c r="N136" s="2">
        <v>0</v>
      </c>
      <c r="O136" s="25">
        <v>0</v>
      </c>
      <c r="P136" s="26"/>
      <c r="Q136" s="2">
        <v>0</v>
      </c>
      <c r="R136" s="2">
        <v>0</v>
      </c>
      <c r="S136" s="2">
        <v>1171775.48</v>
      </c>
      <c r="T136" s="2">
        <v>1853236.61</v>
      </c>
      <c r="U136" s="2">
        <v>0</v>
      </c>
      <c r="V136" s="2">
        <v>0</v>
      </c>
      <c r="W136" s="3"/>
      <c r="X136" s="4"/>
    </row>
    <row r="137" spans="1:24" x14ac:dyDescent="0.25">
      <c r="A137" s="14"/>
      <c r="B137" s="14"/>
      <c r="C137" s="15" t="s">
        <v>288</v>
      </c>
      <c r="D137" s="15"/>
      <c r="E137" s="15"/>
      <c r="F137" s="16">
        <f>F136</f>
        <v>1853236.61</v>
      </c>
      <c r="G137" s="16">
        <f t="shared" ref="G137:V137" si="27">G136</f>
        <v>642401.94999999995</v>
      </c>
      <c r="H137" s="16">
        <f t="shared" si="27"/>
        <v>0</v>
      </c>
      <c r="I137" s="16">
        <f t="shared" si="27"/>
        <v>0</v>
      </c>
      <c r="J137" s="16">
        <f t="shared" si="27"/>
        <v>39059.18</v>
      </c>
      <c r="K137" s="16">
        <f t="shared" si="27"/>
        <v>0</v>
      </c>
      <c r="L137" s="16">
        <f t="shared" si="27"/>
        <v>1</v>
      </c>
      <c r="M137" s="16">
        <f t="shared" si="27"/>
        <v>681461.13</v>
      </c>
      <c r="N137" s="16">
        <f t="shared" si="27"/>
        <v>0</v>
      </c>
      <c r="O137" s="27">
        <f t="shared" si="27"/>
        <v>0</v>
      </c>
      <c r="P137" s="28"/>
      <c r="Q137" s="16">
        <f t="shared" si="27"/>
        <v>0</v>
      </c>
      <c r="R137" s="16">
        <f t="shared" si="27"/>
        <v>0</v>
      </c>
      <c r="S137" s="16">
        <f t="shared" si="27"/>
        <v>1171775.48</v>
      </c>
      <c r="T137" s="16">
        <f t="shared" si="27"/>
        <v>1853236.61</v>
      </c>
      <c r="U137" s="16">
        <f t="shared" si="27"/>
        <v>0</v>
      </c>
      <c r="V137" s="16">
        <f t="shared" si="27"/>
        <v>0</v>
      </c>
      <c r="W137" s="17"/>
      <c r="X137" s="18"/>
    </row>
    <row r="138" spans="1:24" x14ac:dyDescent="0.25">
      <c r="A138" s="1" t="s">
        <v>127</v>
      </c>
      <c r="B138" s="1" t="s">
        <v>21</v>
      </c>
      <c r="C138" s="9" t="s">
        <v>263</v>
      </c>
      <c r="D138" s="9" t="s">
        <v>153</v>
      </c>
      <c r="E138" s="9" t="s">
        <v>154</v>
      </c>
      <c r="F138" s="2">
        <v>5799271.9500000002</v>
      </c>
      <c r="G138" s="2">
        <v>1024319.2</v>
      </c>
      <c r="H138" s="2">
        <v>0</v>
      </c>
      <c r="I138" s="2">
        <v>0</v>
      </c>
      <c r="J138" s="2">
        <v>129599.77</v>
      </c>
      <c r="K138" s="2">
        <v>0</v>
      </c>
      <c r="L138" s="2">
        <v>1</v>
      </c>
      <c r="M138" s="2">
        <v>1153918.97</v>
      </c>
      <c r="N138" s="2">
        <v>0</v>
      </c>
      <c r="O138" s="25">
        <v>0</v>
      </c>
      <c r="P138" s="26"/>
      <c r="Q138" s="2">
        <v>0</v>
      </c>
      <c r="R138" s="2">
        <v>0</v>
      </c>
      <c r="S138" s="2">
        <v>4645352.9800000004</v>
      </c>
      <c r="T138" s="2">
        <v>5799271.9500000002</v>
      </c>
      <c r="U138" s="2">
        <v>0</v>
      </c>
      <c r="V138" s="2">
        <v>0</v>
      </c>
      <c r="W138" s="3"/>
      <c r="X138" s="3"/>
    </row>
    <row r="139" spans="1:24" x14ac:dyDescent="0.25">
      <c r="A139" s="14"/>
      <c r="B139" s="14"/>
      <c r="C139" s="15" t="s">
        <v>288</v>
      </c>
      <c r="D139" s="15"/>
      <c r="E139" s="15"/>
      <c r="F139" s="16">
        <f>F138</f>
        <v>5799271.9500000002</v>
      </c>
      <c r="G139" s="16">
        <f t="shared" ref="G139:V139" si="28">G138</f>
        <v>1024319.2</v>
      </c>
      <c r="H139" s="16">
        <f t="shared" si="28"/>
        <v>0</v>
      </c>
      <c r="I139" s="16">
        <f t="shared" si="28"/>
        <v>0</v>
      </c>
      <c r="J139" s="16">
        <f t="shared" si="28"/>
        <v>129599.77</v>
      </c>
      <c r="K139" s="16">
        <f t="shared" si="28"/>
        <v>0</v>
      </c>
      <c r="L139" s="16">
        <f t="shared" si="28"/>
        <v>1</v>
      </c>
      <c r="M139" s="16">
        <f t="shared" si="28"/>
        <v>1153918.97</v>
      </c>
      <c r="N139" s="16">
        <f t="shared" si="28"/>
        <v>0</v>
      </c>
      <c r="O139" s="27">
        <f t="shared" si="28"/>
        <v>0</v>
      </c>
      <c r="P139" s="28"/>
      <c r="Q139" s="16">
        <f t="shared" si="28"/>
        <v>0</v>
      </c>
      <c r="R139" s="16">
        <f t="shared" si="28"/>
        <v>0</v>
      </c>
      <c r="S139" s="16">
        <f t="shared" si="28"/>
        <v>4645352.9800000004</v>
      </c>
      <c r="T139" s="16">
        <f t="shared" si="28"/>
        <v>5799271.9500000002</v>
      </c>
      <c r="U139" s="16">
        <f t="shared" si="28"/>
        <v>0</v>
      </c>
      <c r="V139" s="16">
        <f t="shared" si="28"/>
        <v>0</v>
      </c>
      <c r="W139" s="17"/>
      <c r="X139" s="17"/>
    </row>
    <row r="140" spans="1:24" x14ac:dyDescent="0.25">
      <c r="A140" s="1" t="s">
        <v>128</v>
      </c>
      <c r="B140" s="1" t="s">
        <v>21</v>
      </c>
      <c r="C140" s="9" t="s">
        <v>264</v>
      </c>
      <c r="D140" s="9" t="s">
        <v>153</v>
      </c>
      <c r="E140" s="9" t="s">
        <v>154</v>
      </c>
      <c r="F140" s="2">
        <v>8613233.0199999996</v>
      </c>
      <c r="G140" s="2">
        <v>1536573.84</v>
      </c>
      <c r="H140" s="2">
        <v>0</v>
      </c>
      <c r="I140" s="2">
        <v>0</v>
      </c>
      <c r="J140" s="2">
        <v>192071.73</v>
      </c>
      <c r="K140" s="2">
        <v>0</v>
      </c>
      <c r="L140" s="2">
        <v>1</v>
      </c>
      <c r="M140" s="2">
        <v>1728645.57</v>
      </c>
      <c r="N140" s="2">
        <v>0</v>
      </c>
      <c r="O140" s="25">
        <v>0</v>
      </c>
      <c r="P140" s="26"/>
      <c r="Q140" s="2">
        <v>0</v>
      </c>
      <c r="R140" s="2">
        <v>0</v>
      </c>
      <c r="S140" s="2">
        <v>6884587.4500000002</v>
      </c>
      <c r="T140" s="2">
        <v>8613233.0199999996</v>
      </c>
      <c r="U140" s="2">
        <v>0</v>
      </c>
      <c r="V140" s="2">
        <v>0</v>
      </c>
      <c r="W140" s="3"/>
      <c r="X140" s="3"/>
    </row>
    <row r="141" spans="1:24" x14ac:dyDescent="0.25">
      <c r="A141" s="14"/>
      <c r="B141" s="14"/>
      <c r="C141" s="15" t="s">
        <v>288</v>
      </c>
      <c r="D141" s="15"/>
      <c r="E141" s="15"/>
      <c r="F141" s="16">
        <f>F140</f>
        <v>8613233.0199999996</v>
      </c>
      <c r="G141" s="16">
        <f t="shared" ref="G141:V141" si="29">G140</f>
        <v>1536573.84</v>
      </c>
      <c r="H141" s="16">
        <f t="shared" si="29"/>
        <v>0</v>
      </c>
      <c r="I141" s="16">
        <f t="shared" si="29"/>
        <v>0</v>
      </c>
      <c r="J141" s="16">
        <f t="shared" si="29"/>
        <v>192071.73</v>
      </c>
      <c r="K141" s="16">
        <f t="shared" si="29"/>
        <v>0</v>
      </c>
      <c r="L141" s="16">
        <f t="shared" si="29"/>
        <v>1</v>
      </c>
      <c r="M141" s="16">
        <f t="shared" si="29"/>
        <v>1728645.57</v>
      </c>
      <c r="N141" s="16">
        <f t="shared" si="29"/>
        <v>0</v>
      </c>
      <c r="O141" s="27">
        <f t="shared" si="29"/>
        <v>0</v>
      </c>
      <c r="P141" s="28"/>
      <c r="Q141" s="16">
        <f t="shared" si="29"/>
        <v>0</v>
      </c>
      <c r="R141" s="16">
        <f t="shared" si="29"/>
        <v>0</v>
      </c>
      <c r="S141" s="16">
        <f t="shared" si="29"/>
        <v>6884587.4500000002</v>
      </c>
      <c r="T141" s="16">
        <f t="shared" si="29"/>
        <v>8613233.0199999996</v>
      </c>
      <c r="U141" s="16">
        <f t="shared" si="29"/>
        <v>0</v>
      </c>
      <c r="V141" s="16">
        <f t="shared" si="29"/>
        <v>0</v>
      </c>
      <c r="W141" s="17"/>
      <c r="X141" s="17"/>
    </row>
    <row r="142" spans="1:24" x14ac:dyDescent="0.25">
      <c r="A142" s="1" t="s">
        <v>129</v>
      </c>
      <c r="B142" s="1" t="s">
        <v>21</v>
      </c>
      <c r="C142" s="9" t="s">
        <v>265</v>
      </c>
      <c r="D142" s="9" t="s">
        <v>153</v>
      </c>
      <c r="E142" s="9" t="s">
        <v>154</v>
      </c>
      <c r="F142" s="2">
        <v>8414373.5199999996</v>
      </c>
      <c r="G142" s="2">
        <v>2012553.65</v>
      </c>
      <c r="H142" s="2">
        <v>0</v>
      </c>
      <c r="I142" s="2">
        <v>35054.300000000003</v>
      </c>
      <c r="J142" s="2">
        <v>118750.19</v>
      </c>
      <c r="K142" s="2">
        <v>0</v>
      </c>
      <c r="L142" s="2">
        <v>1</v>
      </c>
      <c r="M142" s="2">
        <v>2111384.2400000002</v>
      </c>
      <c r="N142" s="2">
        <v>0</v>
      </c>
      <c r="O142" s="25">
        <v>0</v>
      </c>
      <c r="P142" s="26"/>
      <c r="Q142" s="2">
        <v>0</v>
      </c>
      <c r="R142" s="2">
        <v>0</v>
      </c>
      <c r="S142" s="2">
        <v>6338043.5800000001</v>
      </c>
      <c r="T142" s="2">
        <v>8449427.8200000003</v>
      </c>
      <c r="U142" s="2">
        <v>0</v>
      </c>
      <c r="V142" s="2">
        <v>0</v>
      </c>
      <c r="W142" s="3"/>
      <c r="X142" s="2">
        <v>19919.599999999999</v>
      </c>
    </row>
    <row r="143" spans="1:24" x14ac:dyDescent="0.25">
      <c r="A143" s="1" t="s">
        <v>130</v>
      </c>
      <c r="B143" s="1" t="s">
        <v>21</v>
      </c>
      <c r="C143" s="9" t="s">
        <v>266</v>
      </c>
      <c r="D143" s="9" t="s">
        <v>153</v>
      </c>
      <c r="E143" s="9" t="s">
        <v>154</v>
      </c>
      <c r="F143" s="2">
        <v>541557.09</v>
      </c>
      <c r="G143" s="2">
        <v>113744.81</v>
      </c>
      <c r="H143" s="2">
        <v>0</v>
      </c>
      <c r="I143" s="2">
        <v>0</v>
      </c>
      <c r="J143" s="2">
        <v>6025.53</v>
      </c>
      <c r="K143" s="2">
        <v>0</v>
      </c>
      <c r="L143" s="2">
        <v>1</v>
      </c>
      <c r="M143" s="2">
        <v>119770.34</v>
      </c>
      <c r="N143" s="2">
        <v>0</v>
      </c>
      <c r="O143" s="25">
        <v>0</v>
      </c>
      <c r="P143" s="26"/>
      <c r="Q143" s="2">
        <v>0</v>
      </c>
      <c r="R143" s="2">
        <v>0</v>
      </c>
      <c r="S143" s="2">
        <v>421786.75</v>
      </c>
      <c r="T143" s="2">
        <v>541557.09</v>
      </c>
      <c r="U143" s="2">
        <v>0</v>
      </c>
      <c r="V143" s="2">
        <v>0</v>
      </c>
      <c r="W143" s="3"/>
      <c r="X143" s="3"/>
    </row>
    <row r="144" spans="1:24" x14ac:dyDescent="0.25">
      <c r="A144" s="14"/>
      <c r="B144" s="14"/>
      <c r="C144" s="15" t="s">
        <v>288</v>
      </c>
      <c r="D144" s="15"/>
      <c r="E144" s="15"/>
      <c r="F144" s="16">
        <f>F142+F143</f>
        <v>8955930.6099999994</v>
      </c>
      <c r="G144" s="16">
        <f t="shared" ref="G144:V144" si="30">G142+G143</f>
        <v>2126298.46</v>
      </c>
      <c r="H144" s="16">
        <f t="shared" si="30"/>
        <v>0</v>
      </c>
      <c r="I144" s="16">
        <f t="shared" si="30"/>
        <v>35054.300000000003</v>
      </c>
      <c r="J144" s="16">
        <f t="shared" si="30"/>
        <v>124775.72</v>
      </c>
      <c r="K144" s="16">
        <f t="shared" si="30"/>
        <v>0</v>
      </c>
      <c r="L144" s="16">
        <f t="shared" si="30"/>
        <v>2</v>
      </c>
      <c r="M144" s="16">
        <f t="shared" si="30"/>
        <v>2231154.58</v>
      </c>
      <c r="N144" s="16">
        <f t="shared" si="30"/>
        <v>0</v>
      </c>
      <c r="O144" s="27">
        <f t="shared" si="30"/>
        <v>0</v>
      </c>
      <c r="P144" s="28"/>
      <c r="Q144" s="16">
        <f t="shared" si="30"/>
        <v>0</v>
      </c>
      <c r="R144" s="16">
        <f t="shared" si="30"/>
        <v>0</v>
      </c>
      <c r="S144" s="16">
        <f t="shared" si="30"/>
        <v>6759830.3300000001</v>
      </c>
      <c r="T144" s="16">
        <f t="shared" si="30"/>
        <v>8990984.9100000001</v>
      </c>
      <c r="U144" s="16">
        <f t="shared" si="30"/>
        <v>0</v>
      </c>
      <c r="V144" s="16">
        <f t="shared" si="30"/>
        <v>0</v>
      </c>
      <c r="W144" s="16"/>
      <c r="X144" s="16">
        <f t="shared" ref="X144" si="31">X142+X143</f>
        <v>19919.599999999999</v>
      </c>
    </row>
    <row r="145" spans="1:24" x14ac:dyDescent="0.25">
      <c r="A145" s="1" t="s">
        <v>131</v>
      </c>
      <c r="B145" s="1" t="s">
        <v>21</v>
      </c>
      <c r="C145" s="9" t="s">
        <v>267</v>
      </c>
      <c r="D145" s="9" t="s">
        <v>153</v>
      </c>
      <c r="E145" s="9" t="s">
        <v>154</v>
      </c>
      <c r="F145" s="2">
        <v>6100620.5599999996</v>
      </c>
      <c r="G145" s="2">
        <v>1767429.26</v>
      </c>
      <c r="H145" s="2">
        <v>0</v>
      </c>
      <c r="I145" s="2">
        <v>0</v>
      </c>
      <c r="J145" s="2">
        <v>103171.22</v>
      </c>
      <c r="K145" s="2">
        <v>0</v>
      </c>
      <c r="L145" s="2">
        <v>1</v>
      </c>
      <c r="M145" s="2">
        <v>1870600.48</v>
      </c>
      <c r="N145" s="2">
        <v>0</v>
      </c>
      <c r="O145" s="25">
        <v>0</v>
      </c>
      <c r="P145" s="26"/>
      <c r="Q145" s="2">
        <v>0</v>
      </c>
      <c r="R145" s="2">
        <v>0</v>
      </c>
      <c r="S145" s="2">
        <v>4230020.08</v>
      </c>
      <c r="T145" s="2">
        <v>6100620.5599999996</v>
      </c>
      <c r="U145" s="2">
        <v>0</v>
      </c>
      <c r="V145" s="2">
        <v>0</v>
      </c>
      <c r="W145" s="3"/>
      <c r="X145" s="3"/>
    </row>
    <row r="146" spans="1:24" x14ac:dyDescent="0.25">
      <c r="A146" s="1" t="s">
        <v>132</v>
      </c>
      <c r="B146" s="1" t="s">
        <v>21</v>
      </c>
      <c r="C146" s="9" t="s">
        <v>268</v>
      </c>
      <c r="D146" s="9" t="s">
        <v>153</v>
      </c>
      <c r="E146" s="9" t="s">
        <v>154</v>
      </c>
      <c r="F146" s="2">
        <v>2170187.44</v>
      </c>
      <c r="G146" s="2">
        <v>400345.83</v>
      </c>
      <c r="H146" s="2">
        <v>0</v>
      </c>
      <c r="I146" s="2">
        <v>0</v>
      </c>
      <c r="J146" s="2">
        <v>22690.28</v>
      </c>
      <c r="K146" s="2">
        <v>0</v>
      </c>
      <c r="L146" s="2">
        <v>1</v>
      </c>
      <c r="M146" s="2">
        <v>423036.11</v>
      </c>
      <c r="N146" s="2">
        <v>0</v>
      </c>
      <c r="O146" s="25">
        <v>0</v>
      </c>
      <c r="P146" s="26"/>
      <c r="Q146" s="2">
        <v>0</v>
      </c>
      <c r="R146" s="2">
        <v>0</v>
      </c>
      <c r="S146" s="2">
        <v>1747151.33</v>
      </c>
      <c r="T146" s="2">
        <v>2170187.44</v>
      </c>
      <c r="U146" s="2">
        <v>0</v>
      </c>
      <c r="V146" s="2">
        <v>0</v>
      </c>
      <c r="W146" s="3"/>
      <c r="X146" s="3"/>
    </row>
    <row r="147" spans="1:24" x14ac:dyDescent="0.25">
      <c r="A147" s="1" t="s">
        <v>133</v>
      </c>
      <c r="B147" s="1" t="s">
        <v>21</v>
      </c>
      <c r="C147" s="9" t="s">
        <v>269</v>
      </c>
      <c r="D147" s="9" t="s">
        <v>153</v>
      </c>
      <c r="E147" s="9" t="s">
        <v>154</v>
      </c>
      <c r="F147" s="2">
        <v>581359.75</v>
      </c>
      <c r="G147" s="2">
        <v>116412.44</v>
      </c>
      <c r="H147" s="2">
        <v>0</v>
      </c>
      <c r="I147" s="2">
        <v>0</v>
      </c>
      <c r="J147" s="2">
        <v>6548.55</v>
      </c>
      <c r="K147" s="2">
        <v>0</v>
      </c>
      <c r="L147" s="2">
        <v>1</v>
      </c>
      <c r="M147" s="2">
        <v>122960.99</v>
      </c>
      <c r="N147" s="2">
        <v>0</v>
      </c>
      <c r="O147" s="25">
        <v>0</v>
      </c>
      <c r="P147" s="26"/>
      <c r="Q147" s="2">
        <v>0</v>
      </c>
      <c r="R147" s="2">
        <v>0</v>
      </c>
      <c r="S147" s="2">
        <v>458398.76</v>
      </c>
      <c r="T147" s="2">
        <v>581359.75</v>
      </c>
      <c r="U147" s="2">
        <v>0</v>
      </c>
      <c r="V147" s="2">
        <v>0</v>
      </c>
      <c r="W147" s="3"/>
      <c r="X147" s="3"/>
    </row>
    <row r="148" spans="1:24" x14ac:dyDescent="0.25">
      <c r="A148" s="14"/>
      <c r="B148" s="14"/>
      <c r="C148" s="15" t="s">
        <v>288</v>
      </c>
      <c r="D148" s="15"/>
      <c r="E148" s="15"/>
      <c r="F148" s="16">
        <f>F145+F146+F147</f>
        <v>8852167.75</v>
      </c>
      <c r="G148" s="16">
        <f t="shared" ref="G148:V148" si="32">G145+G146+G147</f>
        <v>2284187.5299999998</v>
      </c>
      <c r="H148" s="16">
        <f t="shared" si="32"/>
        <v>0</v>
      </c>
      <c r="I148" s="16">
        <f t="shared" si="32"/>
        <v>0</v>
      </c>
      <c r="J148" s="16">
        <f t="shared" si="32"/>
        <v>132410.04999999999</v>
      </c>
      <c r="K148" s="16">
        <f t="shared" si="32"/>
        <v>0</v>
      </c>
      <c r="L148" s="16">
        <f t="shared" si="32"/>
        <v>3</v>
      </c>
      <c r="M148" s="16">
        <f t="shared" si="32"/>
        <v>2416597.58</v>
      </c>
      <c r="N148" s="16">
        <f t="shared" si="32"/>
        <v>0</v>
      </c>
      <c r="O148" s="27">
        <f t="shared" si="32"/>
        <v>0</v>
      </c>
      <c r="P148" s="28"/>
      <c r="Q148" s="16">
        <f t="shared" si="32"/>
        <v>0</v>
      </c>
      <c r="R148" s="16">
        <f t="shared" si="32"/>
        <v>0</v>
      </c>
      <c r="S148" s="16">
        <f t="shared" si="32"/>
        <v>6435570.1699999999</v>
      </c>
      <c r="T148" s="16">
        <f t="shared" si="32"/>
        <v>8852167.75</v>
      </c>
      <c r="U148" s="16">
        <f t="shared" si="32"/>
        <v>0</v>
      </c>
      <c r="V148" s="16">
        <f t="shared" si="32"/>
        <v>0</v>
      </c>
      <c r="W148" s="17"/>
      <c r="X148" s="17"/>
    </row>
    <row r="149" spans="1:24" x14ac:dyDescent="0.25">
      <c r="A149" s="1" t="s">
        <v>134</v>
      </c>
      <c r="B149" s="1" t="s">
        <v>21</v>
      </c>
      <c r="C149" s="9" t="s">
        <v>270</v>
      </c>
      <c r="D149" s="9" t="s">
        <v>153</v>
      </c>
      <c r="E149" s="9" t="s">
        <v>154</v>
      </c>
      <c r="F149" s="2">
        <v>3545138.22</v>
      </c>
      <c r="G149" s="2">
        <v>921511.21</v>
      </c>
      <c r="H149" s="2">
        <v>0</v>
      </c>
      <c r="I149" s="2">
        <v>0</v>
      </c>
      <c r="J149" s="2">
        <v>43727.12</v>
      </c>
      <c r="K149" s="2">
        <v>0</v>
      </c>
      <c r="L149" s="2">
        <v>1</v>
      </c>
      <c r="M149" s="2">
        <v>965238.33</v>
      </c>
      <c r="N149" s="2">
        <v>0</v>
      </c>
      <c r="O149" s="25">
        <v>0</v>
      </c>
      <c r="P149" s="26"/>
      <c r="Q149" s="2">
        <v>0</v>
      </c>
      <c r="R149" s="2">
        <v>0</v>
      </c>
      <c r="S149" s="2">
        <v>2579899.89</v>
      </c>
      <c r="T149" s="2">
        <v>3545138.22</v>
      </c>
      <c r="U149" s="2">
        <v>0</v>
      </c>
      <c r="V149" s="2">
        <v>0</v>
      </c>
      <c r="W149" s="3"/>
      <c r="X149" s="3"/>
    </row>
    <row r="150" spans="1:24" x14ac:dyDescent="0.25">
      <c r="A150" s="1" t="s">
        <v>135</v>
      </c>
      <c r="B150" s="1" t="s">
        <v>21</v>
      </c>
      <c r="C150" s="9" t="s">
        <v>271</v>
      </c>
      <c r="D150" s="9" t="s">
        <v>153</v>
      </c>
      <c r="E150" s="9" t="s">
        <v>154</v>
      </c>
      <c r="F150" s="2">
        <v>718011.33</v>
      </c>
      <c r="G150" s="2">
        <v>157987.76</v>
      </c>
      <c r="H150" s="2">
        <v>0</v>
      </c>
      <c r="I150" s="2">
        <v>0</v>
      </c>
      <c r="J150" s="2">
        <v>7273.03</v>
      </c>
      <c r="K150" s="2">
        <v>0</v>
      </c>
      <c r="L150" s="2">
        <v>1</v>
      </c>
      <c r="M150" s="2">
        <v>165260.79</v>
      </c>
      <c r="N150" s="2">
        <v>0</v>
      </c>
      <c r="O150" s="25">
        <v>0</v>
      </c>
      <c r="P150" s="26"/>
      <c r="Q150" s="2">
        <v>0</v>
      </c>
      <c r="R150" s="2">
        <v>0</v>
      </c>
      <c r="S150" s="2">
        <v>552750.54</v>
      </c>
      <c r="T150" s="2">
        <v>718011.33</v>
      </c>
      <c r="U150" s="2">
        <v>0</v>
      </c>
      <c r="V150" s="2">
        <v>0</v>
      </c>
      <c r="W150" s="3"/>
      <c r="X150" s="3"/>
    </row>
    <row r="151" spans="1:24" x14ac:dyDescent="0.25">
      <c r="A151" s="14"/>
      <c r="B151" s="14"/>
      <c r="C151" s="15" t="s">
        <v>288</v>
      </c>
      <c r="D151" s="15"/>
      <c r="E151" s="15"/>
      <c r="F151" s="16">
        <f>F149+F150</f>
        <v>4263149.55</v>
      </c>
      <c r="G151" s="16">
        <f t="shared" ref="G151:V151" si="33">G149+G150</f>
        <v>1079498.97</v>
      </c>
      <c r="H151" s="16">
        <f t="shared" si="33"/>
        <v>0</v>
      </c>
      <c r="I151" s="16">
        <f t="shared" si="33"/>
        <v>0</v>
      </c>
      <c r="J151" s="16">
        <f t="shared" si="33"/>
        <v>51000.15</v>
      </c>
      <c r="K151" s="16">
        <f t="shared" si="33"/>
        <v>0</v>
      </c>
      <c r="L151" s="16">
        <f t="shared" si="33"/>
        <v>2</v>
      </c>
      <c r="M151" s="16">
        <f t="shared" si="33"/>
        <v>1130499.1199999999</v>
      </c>
      <c r="N151" s="16">
        <f t="shared" si="33"/>
        <v>0</v>
      </c>
      <c r="O151" s="27">
        <f t="shared" si="33"/>
        <v>0</v>
      </c>
      <c r="P151" s="28"/>
      <c r="Q151" s="16">
        <f t="shared" si="33"/>
        <v>0</v>
      </c>
      <c r="R151" s="16">
        <f t="shared" si="33"/>
        <v>0</v>
      </c>
      <c r="S151" s="16">
        <f t="shared" si="33"/>
        <v>3132650.43</v>
      </c>
      <c r="T151" s="16">
        <f t="shared" si="33"/>
        <v>4263149.55</v>
      </c>
      <c r="U151" s="16">
        <f t="shared" si="33"/>
        <v>0</v>
      </c>
      <c r="V151" s="16">
        <f t="shared" si="33"/>
        <v>0</v>
      </c>
      <c r="W151" s="17"/>
      <c r="X151" s="17"/>
    </row>
    <row r="152" spans="1:24" x14ac:dyDescent="0.25">
      <c r="A152" s="1" t="s">
        <v>136</v>
      </c>
      <c r="B152" s="1" t="s">
        <v>21</v>
      </c>
      <c r="C152" s="9" t="s">
        <v>272</v>
      </c>
      <c r="D152" s="9" t="s">
        <v>153</v>
      </c>
      <c r="E152" s="9" t="s">
        <v>154</v>
      </c>
      <c r="F152" s="2">
        <v>6350418.4900000002</v>
      </c>
      <c r="G152" s="2">
        <v>824927.33</v>
      </c>
      <c r="H152" s="2">
        <v>0</v>
      </c>
      <c r="I152" s="2">
        <v>0</v>
      </c>
      <c r="J152" s="2">
        <v>63513.39</v>
      </c>
      <c r="K152" s="2">
        <v>0</v>
      </c>
      <c r="L152" s="2">
        <v>1</v>
      </c>
      <c r="M152" s="2">
        <v>888440.72</v>
      </c>
      <c r="N152" s="2">
        <v>0</v>
      </c>
      <c r="O152" s="25">
        <v>0</v>
      </c>
      <c r="P152" s="26"/>
      <c r="Q152" s="2">
        <v>0</v>
      </c>
      <c r="R152" s="2">
        <v>0</v>
      </c>
      <c r="S152" s="2">
        <v>5461977.7699999996</v>
      </c>
      <c r="T152" s="2">
        <v>6350418.4900000002</v>
      </c>
      <c r="U152" s="2">
        <v>0</v>
      </c>
      <c r="V152" s="2">
        <v>0</v>
      </c>
      <c r="W152" s="3"/>
      <c r="X152" s="4"/>
    </row>
    <row r="153" spans="1:24" x14ac:dyDescent="0.25">
      <c r="A153" s="14"/>
      <c r="B153" s="14"/>
      <c r="C153" s="15" t="s">
        <v>288</v>
      </c>
      <c r="D153" s="15"/>
      <c r="E153" s="15"/>
      <c r="F153" s="16">
        <f>F152</f>
        <v>6350418.4900000002</v>
      </c>
      <c r="G153" s="16">
        <f t="shared" ref="G153:V153" si="34">G152</f>
        <v>824927.33</v>
      </c>
      <c r="H153" s="16">
        <f t="shared" si="34"/>
        <v>0</v>
      </c>
      <c r="I153" s="16">
        <f t="shared" si="34"/>
        <v>0</v>
      </c>
      <c r="J153" s="16">
        <f t="shared" si="34"/>
        <v>63513.39</v>
      </c>
      <c r="K153" s="16">
        <f t="shared" si="34"/>
        <v>0</v>
      </c>
      <c r="L153" s="16">
        <f t="shared" si="34"/>
        <v>1</v>
      </c>
      <c r="M153" s="16">
        <f t="shared" si="34"/>
        <v>888440.72</v>
      </c>
      <c r="N153" s="16">
        <f t="shared" si="34"/>
        <v>0</v>
      </c>
      <c r="O153" s="27">
        <f t="shared" si="34"/>
        <v>0</v>
      </c>
      <c r="P153" s="28"/>
      <c r="Q153" s="16">
        <f t="shared" si="34"/>
        <v>0</v>
      </c>
      <c r="R153" s="16">
        <f t="shared" si="34"/>
        <v>0</v>
      </c>
      <c r="S153" s="16">
        <f t="shared" si="34"/>
        <v>5461977.7699999996</v>
      </c>
      <c r="T153" s="16">
        <f t="shared" si="34"/>
        <v>6350418.4900000002</v>
      </c>
      <c r="U153" s="16">
        <f t="shared" si="34"/>
        <v>0</v>
      </c>
      <c r="V153" s="16">
        <f t="shared" si="34"/>
        <v>0</v>
      </c>
      <c r="W153" s="17"/>
      <c r="X153" s="18"/>
    </row>
    <row r="154" spans="1:24" x14ac:dyDescent="0.25">
      <c r="A154" s="1" t="s">
        <v>137</v>
      </c>
      <c r="B154" s="1" t="s">
        <v>21</v>
      </c>
      <c r="C154" s="9" t="s">
        <v>273</v>
      </c>
      <c r="D154" s="9" t="s">
        <v>274</v>
      </c>
      <c r="E154" s="9" t="s">
        <v>275</v>
      </c>
      <c r="F154" s="2">
        <v>79845.67</v>
      </c>
      <c r="G154" s="2">
        <v>23006.43</v>
      </c>
      <c r="H154" s="2">
        <v>0</v>
      </c>
      <c r="I154" s="2">
        <v>0</v>
      </c>
      <c r="J154" s="2">
        <v>1353.32</v>
      </c>
      <c r="K154" s="2">
        <v>0</v>
      </c>
      <c r="L154" s="2">
        <v>1</v>
      </c>
      <c r="M154" s="2">
        <v>24359.75</v>
      </c>
      <c r="N154" s="2">
        <v>0</v>
      </c>
      <c r="O154" s="25">
        <v>0</v>
      </c>
      <c r="P154" s="26"/>
      <c r="Q154" s="2">
        <v>0</v>
      </c>
      <c r="R154" s="2">
        <v>0</v>
      </c>
      <c r="S154" s="2">
        <v>55485.919999999998</v>
      </c>
      <c r="T154" s="2">
        <v>79845.67</v>
      </c>
      <c r="U154" s="2">
        <v>0</v>
      </c>
      <c r="V154" s="2">
        <v>0</v>
      </c>
      <c r="W154" s="3"/>
      <c r="X154" s="3"/>
    </row>
    <row r="155" spans="1:24" x14ac:dyDescent="0.25">
      <c r="A155" s="14"/>
      <c r="B155" s="14"/>
      <c r="C155" s="15" t="s">
        <v>288</v>
      </c>
      <c r="D155" s="15"/>
      <c r="E155" s="15"/>
      <c r="F155" s="16">
        <f>F154</f>
        <v>79845.67</v>
      </c>
      <c r="G155" s="16">
        <f t="shared" ref="G155:V155" si="35">G154</f>
        <v>23006.43</v>
      </c>
      <c r="H155" s="16">
        <f t="shared" si="35"/>
        <v>0</v>
      </c>
      <c r="I155" s="16">
        <f t="shared" si="35"/>
        <v>0</v>
      </c>
      <c r="J155" s="16">
        <f t="shared" si="35"/>
        <v>1353.32</v>
      </c>
      <c r="K155" s="16">
        <f t="shared" si="35"/>
        <v>0</v>
      </c>
      <c r="L155" s="16">
        <f t="shared" si="35"/>
        <v>1</v>
      </c>
      <c r="M155" s="16">
        <f t="shared" si="35"/>
        <v>24359.75</v>
      </c>
      <c r="N155" s="16">
        <f t="shared" si="35"/>
        <v>0</v>
      </c>
      <c r="O155" s="27">
        <f t="shared" si="35"/>
        <v>0</v>
      </c>
      <c r="P155" s="28"/>
      <c r="Q155" s="16">
        <f t="shared" si="35"/>
        <v>0</v>
      </c>
      <c r="R155" s="16">
        <f t="shared" si="35"/>
        <v>0</v>
      </c>
      <c r="S155" s="16">
        <f t="shared" si="35"/>
        <v>55485.919999999998</v>
      </c>
      <c r="T155" s="16">
        <f t="shared" si="35"/>
        <v>79845.67</v>
      </c>
      <c r="U155" s="16">
        <f t="shared" si="35"/>
        <v>0</v>
      </c>
      <c r="V155" s="16">
        <f t="shared" si="35"/>
        <v>0</v>
      </c>
      <c r="W155" s="17"/>
      <c r="X155" s="17"/>
    </row>
    <row r="156" spans="1:24" x14ac:dyDescent="0.25">
      <c r="A156" s="1" t="s">
        <v>138</v>
      </c>
      <c r="B156" s="1" t="s">
        <v>21</v>
      </c>
      <c r="C156" s="9" t="s">
        <v>276</v>
      </c>
      <c r="D156" s="9" t="s">
        <v>153</v>
      </c>
      <c r="E156" s="9" t="s">
        <v>154</v>
      </c>
      <c r="F156" s="2">
        <v>2149728.27</v>
      </c>
      <c r="G156" s="2">
        <v>562236.59</v>
      </c>
      <c r="H156" s="2">
        <v>0</v>
      </c>
      <c r="I156" s="2">
        <v>0</v>
      </c>
      <c r="J156" s="2">
        <v>33072.74</v>
      </c>
      <c r="K156" s="2">
        <v>0</v>
      </c>
      <c r="L156" s="2">
        <v>1</v>
      </c>
      <c r="M156" s="2">
        <v>595309.32999999996</v>
      </c>
      <c r="N156" s="2">
        <v>0</v>
      </c>
      <c r="O156" s="25">
        <v>0</v>
      </c>
      <c r="P156" s="26"/>
      <c r="Q156" s="2">
        <v>0</v>
      </c>
      <c r="R156" s="2">
        <v>0</v>
      </c>
      <c r="S156" s="2">
        <v>1554418.94</v>
      </c>
      <c r="T156" s="2">
        <v>2149728.27</v>
      </c>
      <c r="U156" s="2">
        <v>0</v>
      </c>
      <c r="V156" s="2">
        <v>0</v>
      </c>
      <c r="W156" s="3"/>
      <c r="X156" s="3"/>
    </row>
    <row r="157" spans="1:24" x14ac:dyDescent="0.25">
      <c r="A157" s="14"/>
      <c r="B157" s="14"/>
      <c r="C157" s="15" t="s">
        <v>288</v>
      </c>
      <c r="D157" s="15"/>
      <c r="E157" s="15"/>
      <c r="F157" s="16">
        <f>F156</f>
        <v>2149728.27</v>
      </c>
      <c r="G157" s="16">
        <f t="shared" ref="G157:V157" si="36">G156</f>
        <v>562236.59</v>
      </c>
      <c r="H157" s="16">
        <f t="shared" si="36"/>
        <v>0</v>
      </c>
      <c r="I157" s="16">
        <f t="shared" si="36"/>
        <v>0</v>
      </c>
      <c r="J157" s="16">
        <f t="shared" si="36"/>
        <v>33072.74</v>
      </c>
      <c r="K157" s="16">
        <f t="shared" si="36"/>
        <v>0</v>
      </c>
      <c r="L157" s="16">
        <f t="shared" si="36"/>
        <v>1</v>
      </c>
      <c r="M157" s="16">
        <f t="shared" si="36"/>
        <v>595309.32999999996</v>
      </c>
      <c r="N157" s="16">
        <f t="shared" si="36"/>
        <v>0</v>
      </c>
      <c r="O157" s="27">
        <f t="shared" si="36"/>
        <v>0</v>
      </c>
      <c r="P157" s="28"/>
      <c r="Q157" s="16">
        <f t="shared" si="36"/>
        <v>0</v>
      </c>
      <c r="R157" s="16">
        <f t="shared" si="36"/>
        <v>0</v>
      </c>
      <c r="S157" s="16">
        <f t="shared" si="36"/>
        <v>1554418.94</v>
      </c>
      <c r="T157" s="16">
        <f t="shared" si="36"/>
        <v>2149728.27</v>
      </c>
      <c r="U157" s="16">
        <f t="shared" si="36"/>
        <v>0</v>
      </c>
      <c r="V157" s="16">
        <f t="shared" si="36"/>
        <v>0</v>
      </c>
      <c r="W157" s="17"/>
      <c r="X157" s="17"/>
    </row>
    <row r="158" spans="1:24" x14ac:dyDescent="0.25">
      <c r="A158" s="1" t="s">
        <v>139</v>
      </c>
      <c r="B158" s="1" t="s">
        <v>21</v>
      </c>
      <c r="C158" s="9" t="s">
        <v>277</v>
      </c>
      <c r="D158" s="9" t="s">
        <v>153</v>
      </c>
      <c r="E158" s="9" t="s">
        <v>154</v>
      </c>
      <c r="F158" s="2">
        <v>1370122.88</v>
      </c>
      <c r="G158" s="2">
        <v>406048.71</v>
      </c>
      <c r="H158" s="2">
        <v>0</v>
      </c>
      <c r="I158" s="2">
        <v>0</v>
      </c>
      <c r="J158" s="2">
        <v>17853.23</v>
      </c>
      <c r="K158" s="2">
        <v>0</v>
      </c>
      <c r="L158" s="2">
        <v>1</v>
      </c>
      <c r="M158" s="2">
        <v>423901.94</v>
      </c>
      <c r="N158" s="2">
        <v>0</v>
      </c>
      <c r="O158" s="25">
        <v>0</v>
      </c>
      <c r="P158" s="26"/>
      <c r="Q158" s="2">
        <v>0</v>
      </c>
      <c r="R158" s="2">
        <v>0</v>
      </c>
      <c r="S158" s="2">
        <v>946220.94</v>
      </c>
      <c r="T158" s="2">
        <v>1370122.88</v>
      </c>
      <c r="U158" s="2">
        <v>0</v>
      </c>
      <c r="V158" s="2">
        <v>0</v>
      </c>
      <c r="W158" s="3"/>
      <c r="X158" s="3"/>
    </row>
    <row r="159" spans="1:24" x14ac:dyDescent="0.25">
      <c r="A159" s="14"/>
      <c r="B159" s="14"/>
      <c r="C159" s="15" t="s">
        <v>288</v>
      </c>
      <c r="D159" s="15"/>
      <c r="E159" s="15"/>
      <c r="F159" s="16">
        <f>F158</f>
        <v>1370122.88</v>
      </c>
      <c r="G159" s="16">
        <f t="shared" ref="G159:V159" si="37">G158</f>
        <v>406048.71</v>
      </c>
      <c r="H159" s="16">
        <f t="shared" si="37"/>
        <v>0</v>
      </c>
      <c r="I159" s="16">
        <f t="shared" si="37"/>
        <v>0</v>
      </c>
      <c r="J159" s="16">
        <f t="shared" si="37"/>
        <v>17853.23</v>
      </c>
      <c r="K159" s="16">
        <f t="shared" si="37"/>
        <v>0</v>
      </c>
      <c r="L159" s="16">
        <f t="shared" si="37"/>
        <v>1</v>
      </c>
      <c r="M159" s="16">
        <f t="shared" si="37"/>
        <v>423901.94</v>
      </c>
      <c r="N159" s="16">
        <f t="shared" si="37"/>
        <v>0</v>
      </c>
      <c r="O159" s="27">
        <f t="shared" si="37"/>
        <v>0</v>
      </c>
      <c r="P159" s="28"/>
      <c r="Q159" s="16">
        <f t="shared" si="37"/>
        <v>0</v>
      </c>
      <c r="R159" s="16">
        <f t="shared" si="37"/>
        <v>0</v>
      </c>
      <c r="S159" s="16">
        <f t="shared" si="37"/>
        <v>946220.94</v>
      </c>
      <c r="T159" s="16">
        <f t="shared" si="37"/>
        <v>1370122.88</v>
      </c>
      <c r="U159" s="16">
        <f t="shared" si="37"/>
        <v>0</v>
      </c>
      <c r="V159" s="16">
        <f t="shared" si="37"/>
        <v>0</v>
      </c>
      <c r="W159" s="17"/>
      <c r="X159" s="17"/>
    </row>
    <row r="160" spans="1:24" x14ac:dyDescent="0.25">
      <c r="A160" s="1" t="s">
        <v>140</v>
      </c>
      <c r="B160" s="1" t="s">
        <v>21</v>
      </c>
      <c r="C160" s="9" t="s">
        <v>278</v>
      </c>
      <c r="D160" s="9" t="s">
        <v>153</v>
      </c>
      <c r="E160" s="9" t="s">
        <v>154</v>
      </c>
      <c r="F160" s="2">
        <v>4622569.8499999996</v>
      </c>
      <c r="G160" s="2">
        <v>1109908.45</v>
      </c>
      <c r="H160" s="2">
        <v>0</v>
      </c>
      <c r="I160" s="2">
        <v>0</v>
      </c>
      <c r="J160" s="2">
        <v>81689.8</v>
      </c>
      <c r="K160" s="2">
        <v>0</v>
      </c>
      <c r="L160" s="2">
        <v>1</v>
      </c>
      <c r="M160" s="2">
        <v>1191598.25</v>
      </c>
      <c r="N160" s="2">
        <v>0</v>
      </c>
      <c r="O160" s="25">
        <v>0</v>
      </c>
      <c r="P160" s="26"/>
      <c r="Q160" s="2">
        <v>0</v>
      </c>
      <c r="R160" s="2">
        <v>0</v>
      </c>
      <c r="S160" s="2">
        <v>3430971.6</v>
      </c>
      <c r="T160" s="2">
        <v>4622569.8499999996</v>
      </c>
      <c r="U160" s="2">
        <v>0</v>
      </c>
      <c r="V160" s="2">
        <v>0</v>
      </c>
      <c r="W160" s="3"/>
      <c r="X160" s="3"/>
    </row>
    <row r="161" spans="1:25" x14ac:dyDescent="0.25">
      <c r="A161" s="1" t="s">
        <v>141</v>
      </c>
      <c r="B161" s="1" t="s">
        <v>21</v>
      </c>
      <c r="C161" s="9" t="s">
        <v>279</v>
      </c>
      <c r="D161" s="9" t="s">
        <v>153</v>
      </c>
      <c r="E161" s="9" t="s">
        <v>154</v>
      </c>
      <c r="F161" s="2">
        <v>613963.48</v>
      </c>
      <c r="G161" s="2">
        <v>173285.27</v>
      </c>
      <c r="H161" s="2">
        <v>0</v>
      </c>
      <c r="I161" s="2">
        <v>0</v>
      </c>
      <c r="J161" s="2">
        <v>10248.33</v>
      </c>
      <c r="K161" s="2">
        <v>0</v>
      </c>
      <c r="L161" s="2">
        <v>1</v>
      </c>
      <c r="M161" s="2">
        <v>183533.6</v>
      </c>
      <c r="N161" s="2">
        <v>0</v>
      </c>
      <c r="O161" s="25">
        <v>0</v>
      </c>
      <c r="P161" s="26"/>
      <c r="Q161" s="2">
        <v>0</v>
      </c>
      <c r="R161" s="2">
        <v>0</v>
      </c>
      <c r="S161" s="2">
        <v>430429.88</v>
      </c>
      <c r="T161" s="2">
        <v>613963.48</v>
      </c>
      <c r="U161" s="2">
        <v>0</v>
      </c>
      <c r="V161" s="2">
        <v>0</v>
      </c>
      <c r="W161" s="3"/>
      <c r="X161" s="3"/>
    </row>
    <row r="162" spans="1:25" x14ac:dyDescent="0.25">
      <c r="A162" s="1" t="s">
        <v>142</v>
      </c>
      <c r="B162" s="1" t="s">
        <v>21</v>
      </c>
      <c r="C162" s="9" t="s">
        <v>280</v>
      </c>
      <c r="D162" s="9" t="s">
        <v>153</v>
      </c>
      <c r="E162" s="9" t="s">
        <v>154</v>
      </c>
      <c r="F162" s="2">
        <v>2303495.37</v>
      </c>
      <c r="G162" s="2">
        <v>651556.09</v>
      </c>
      <c r="H162" s="2">
        <v>0</v>
      </c>
      <c r="I162" s="2">
        <v>0</v>
      </c>
      <c r="J162" s="2">
        <v>38417.19</v>
      </c>
      <c r="K162" s="2">
        <v>0</v>
      </c>
      <c r="L162" s="2">
        <v>1</v>
      </c>
      <c r="M162" s="2">
        <v>689973.28</v>
      </c>
      <c r="N162" s="2">
        <v>0</v>
      </c>
      <c r="O162" s="25">
        <v>0</v>
      </c>
      <c r="P162" s="26"/>
      <c r="Q162" s="2">
        <v>0</v>
      </c>
      <c r="R162" s="2">
        <v>0</v>
      </c>
      <c r="S162" s="2">
        <v>1613522.09</v>
      </c>
      <c r="T162" s="2">
        <v>2303495.37</v>
      </c>
      <c r="U162" s="2">
        <v>0</v>
      </c>
      <c r="V162" s="2">
        <v>0</v>
      </c>
      <c r="W162" s="3"/>
      <c r="X162" s="3"/>
    </row>
    <row r="163" spans="1:25" x14ac:dyDescent="0.25">
      <c r="A163" s="14"/>
      <c r="B163" s="14"/>
      <c r="C163" s="15" t="s">
        <v>288</v>
      </c>
      <c r="D163" s="15"/>
      <c r="E163" s="15"/>
      <c r="F163" s="16">
        <f>F160+F161+F162</f>
        <v>7540028.7000000002</v>
      </c>
      <c r="G163" s="16">
        <f t="shared" ref="G163:V163" si="38">G160+G161+G162</f>
        <v>1934749.81</v>
      </c>
      <c r="H163" s="16">
        <f t="shared" si="38"/>
        <v>0</v>
      </c>
      <c r="I163" s="16">
        <f t="shared" si="38"/>
        <v>0</v>
      </c>
      <c r="J163" s="16">
        <f t="shared" si="38"/>
        <v>130355.32</v>
      </c>
      <c r="K163" s="16">
        <f t="shared" si="38"/>
        <v>0</v>
      </c>
      <c r="L163" s="16">
        <f t="shared" si="38"/>
        <v>3</v>
      </c>
      <c r="M163" s="16">
        <f t="shared" si="38"/>
        <v>2065105.1300000001</v>
      </c>
      <c r="N163" s="16">
        <f t="shared" si="38"/>
        <v>0</v>
      </c>
      <c r="O163" s="27">
        <f t="shared" si="38"/>
        <v>0</v>
      </c>
      <c r="P163" s="28"/>
      <c r="Q163" s="16">
        <f t="shared" si="38"/>
        <v>0</v>
      </c>
      <c r="R163" s="16">
        <f t="shared" si="38"/>
        <v>0</v>
      </c>
      <c r="S163" s="16">
        <f t="shared" si="38"/>
        <v>5474923.5700000003</v>
      </c>
      <c r="T163" s="16">
        <f t="shared" si="38"/>
        <v>7540028.7000000002</v>
      </c>
      <c r="U163" s="16">
        <f t="shared" si="38"/>
        <v>0</v>
      </c>
      <c r="V163" s="16">
        <f t="shared" si="38"/>
        <v>0</v>
      </c>
      <c r="W163" s="17"/>
      <c r="X163" s="17"/>
    </row>
    <row r="164" spans="1:25" x14ac:dyDescent="0.25">
      <c r="A164" s="1" t="s">
        <v>143</v>
      </c>
      <c r="B164" s="1" t="s">
        <v>21</v>
      </c>
      <c r="C164" s="9" t="s">
        <v>281</v>
      </c>
      <c r="D164" s="9" t="s">
        <v>153</v>
      </c>
      <c r="E164" s="9" t="s">
        <v>154</v>
      </c>
      <c r="F164" s="2">
        <v>419883.28</v>
      </c>
      <c r="G164" s="2">
        <v>71931.53</v>
      </c>
      <c r="H164" s="2">
        <v>0</v>
      </c>
      <c r="I164" s="2">
        <v>0</v>
      </c>
      <c r="J164" s="2">
        <v>4243.3100000000004</v>
      </c>
      <c r="K164" s="2">
        <v>0</v>
      </c>
      <c r="L164" s="2">
        <v>1</v>
      </c>
      <c r="M164" s="2">
        <v>76174.84</v>
      </c>
      <c r="N164" s="2">
        <v>0</v>
      </c>
      <c r="O164" s="25">
        <v>0</v>
      </c>
      <c r="P164" s="26"/>
      <c r="Q164" s="2">
        <v>0</v>
      </c>
      <c r="R164" s="2">
        <v>0</v>
      </c>
      <c r="S164" s="2">
        <v>343708.44</v>
      </c>
      <c r="T164" s="2">
        <v>419883.28</v>
      </c>
      <c r="U164" s="2">
        <v>0</v>
      </c>
      <c r="V164" s="2">
        <v>0</v>
      </c>
      <c r="W164" s="3"/>
      <c r="X164" s="4"/>
    </row>
    <row r="165" spans="1:25" x14ac:dyDescent="0.25">
      <c r="A165" s="14"/>
      <c r="B165" s="14"/>
      <c r="C165" s="15" t="s">
        <v>288</v>
      </c>
      <c r="D165" s="15"/>
      <c r="E165" s="15"/>
      <c r="F165" s="16">
        <f>F164</f>
        <v>419883.28</v>
      </c>
      <c r="G165" s="16">
        <f t="shared" ref="G165:V165" si="39">G164</f>
        <v>71931.53</v>
      </c>
      <c r="H165" s="16">
        <f t="shared" si="39"/>
        <v>0</v>
      </c>
      <c r="I165" s="16">
        <f t="shared" si="39"/>
        <v>0</v>
      </c>
      <c r="J165" s="16">
        <f t="shared" si="39"/>
        <v>4243.3100000000004</v>
      </c>
      <c r="K165" s="16">
        <f t="shared" si="39"/>
        <v>0</v>
      </c>
      <c r="L165" s="16">
        <f t="shared" si="39"/>
        <v>1</v>
      </c>
      <c r="M165" s="16">
        <f t="shared" si="39"/>
        <v>76174.84</v>
      </c>
      <c r="N165" s="16">
        <f t="shared" si="39"/>
        <v>0</v>
      </c>
      <c r="O165" s="27">
        <f t="shared" si="39"/>
        <v>0</v>
      </c>
      <c r="P165" s="28"/>
      <c r="Q165" s="16">
        <f t="shared" si="39"/>
        <v>0</v>
      </c>
      <c r="R165" s="16">
        <f t="shared" si="39"/>
        <v>0</v>
      </c>
      <c r="S165" s="16">
        <f t="shared" si="39"/>
        <v>343708.44</v>
      </c>
      <c r="T165" s="16">
        <f t="shared" si="39"/>
        <v>419883.28</v>
      </c>
      <c r="U165" s="16">
        <f t="shared" si="39"/>
        <v>0</v>
      </c>
      <c r="V165" s="16">
        <f t="shared" si="39"/>
        <v>0</v>
      </c>
      <c r="W165" s="17"/>
      <c r="X165" s="18"/>
    </row>
    <row r="166" spans="1:25" x14ac:dyDescent="0.25">
      <c r="A166" s="1" t="s">
        <v>144</v>
      </c>
      <c r="B166" s="1" t="s">
        <v>21</v>
      </c>
      <c r="C166" s="9" t="s">
        <v>282</v>
      </c>
      <c r="D166" s="9" t="s">
        <v>153</v>
      </c>
      <c r="E166" s="9" t="s">
        <v>154</v>
      </c>
      <c r="F166" s="2">
        <v>5266930.49</v>
      </c>
      <c r="G166" s="2">
        <v>1827302.45</v>
      </c>
      <c r="H166" s="2">
        <v>0</v>
      </c>
      <c r="I166" s="2">
        <v>0</v>
      </c>
      <c r="J166" s="2">
        <v>107488.38</v>
      </c>
      <c r="K166" s="2">
        <v>0</v>
      </c>
      <c r="L166" s="2">
        <v>1</v>
      </c>
      <c r="M166" s="2">
        <v>1934790.83</v>
      </c>
      <c r="N166" s="2">
        <v>0</v>
      </c>
      <c r="O166" s="25">
        <v>0</v>
      </c>
      <c r="P166" s="26"/>
      <c r="Q166" s="2">
        <v>0</v>
      </c>
      <c r="R166" s="2">
        <v>0</v>
      </c>
      <c r="S166" s="2">
        <v>3332139.66</v>
      </c>
      <c r="T166" s="2">
        <v>5266930.49</v>
      </c>
      <c r="U166" s="2">
        <v>0</v>
      </c>
      <c r="V166" s="2">
        <v>0</v>
      </c>
      <c r="W166" s="3"/>
      <c r="X166" s="3"/>
    </row>
    <row r="167" spans="1:25" x14ac:dyDescent="0.25">
      <c r="A167" s="14"/>
      <c r="B167" s="14"/>
      <c r="C167" s="15" t="s">
        <v>288</v>
      </c>
      <c r="D167" s="15"/>
      <c r="E167" s="15"/>
      <c r="F167" s="16">
        <f>F166</f>
        <v>5266930.49</v>
      </c>
      <c r="G167" s="16">
        <f t="shared" ref="G167:V167" si="40">G166</f>
        <v>1827302.45</v>
      </c>
      <c r="H167" s="16">
        <f t="shared" si="40"/>
        <v>0</v>
      </c>
      <c r="I167" s="16">
        <f t="shared" si="40"/>
        <v>0</v>
      </c>
      <c r="J167" s="16">
        <f t="shared" si="40"/>
        <v>107488.38</v>
      </c>
      <c r="K167" s="16">
        <f t="shared" si="40"/>
        <v>0</v>
      </c>
      <c r="L167" s="16">
        <f t="shared" si="40"/>
        <v>1</v>
      </c>
      <c r="M167" s="16">
        <f t="shared" si="40"/>
        <v>1934790.83</v>
      </c>
      <c r="N167" s="16">
        <f t="shared" si="40"/>
        <v>0</v>
      </c>
      <c r="O167" s="27">
        <f t="shared" si="40"/>
        <v>0</v>
      </c>
      <c r="P167" s="28"/>
      <c r="Q167" s="16">
        <f t="shared" si="40"/>
        <v>0</v>
      </c>
      <c r="R167" s="16">
        <f t="shared" si="40"/>
        <v>0</v>
      </c>
      <c r="S167" s="16">
        <f t="shared" si="40"/>
        <v>3332139.66</v>
      </c>
      <c r="T167" s="16">
        <f t="shared" si="40"/>
        <v>5266930.49</v>
      </c>
      <c r="U167" s="16">
        <f t="shared" si="40"/>
        <v>0</v>
      </c>
      <c r="V167" s="16">
        <f t="shared" si="40"/>
        <v>0</v>
      </c>
      <c r="W167" s="17"/>
      <c r="X167" s="17"/>
    </row>
    <row r="168" spans="1:25" x14ac:dyDescent="0.25">
      <c r="A168" s="1" t="s">
        <v>145</v>
      </c>
      <c r="B168" s="1" t="s">
        <v>21</v>
      </c>
      <c r="C168" s="9" t="s">
        <v>283</v>
      </c>
      <c r="D168" s="9" t="s">
        <v>153</v>
      </c>
      <c r="E168" s="9" t="s">
        <v>154</v>
      </c>
      <c r="F168" s="2">
        <v>76824.09</v>
      </c>
      <c r="G168" s="2">
        <v>31369.919999999998</v>
      </c>
      <c r="H168" s="2">
        <v>0</v>
      </c>
      <c r="I168" s="2">
        <v>0</v>
      </c>
      <c r="J168" s="2">
        <v>1420.44</v>
      </c>
      <c r="K168" s="2">
        <v>0</v>
      </c>
      <c r="L168" s="2">
        <v>1</v>
      </c>
      <c r="M168" s="2">
        <v>32790.36</v>
      </c>
      <c r="N168" s="2">
        <v>0</v>
      </c>
      <c r="O168" s="25">
        <v>0</v>
      </c>
      <c r="P168" s="26"/>
      <c r="Q168" s="2">
        <v>0</v>
      </c>
      <c r="R168" s="2">
        <v>0</v>
      </c>
      <c r="S168" s="2">
        <v>44033.73</v>
      </c>
      <c r="T168" s="2">
        <v>76824.09</v>
      </c>
      <c r="U168" s="2">
        <v>0</v>
      </c>
      <c r="V168" s="2">
        <v>0</v>
      </c>
      <c r="W168" s="3"/>
      <c r="X168" s="3"/>
    </row>
    <row r="169" spans="1:25" x14ac:dyDescent="0.25">
      <c r="A169" s="14"/>
      <c r="B169" s="14"/>
      <c r="C169" s="15" t="s">
        <v>288</v>
      </c>
      <c r="D169" s="15"/>
      <c r="E169" s="15"/>
      <c r="F169" s="16">
        <f>F168</f>
        <v>76824.09</v>
      </c>
      <c r="G169" s="16">
        <f t="shared" ref="G169:V169" si="41">G168</f>
        <v>31369.919999999998</v>
      </c>
      <c r="H169" s="16">
        <f t="shared" si="41"/>
        <v>0</v>
      </c>
      <c r="I169" s="16">
        <f t="shared" si="41"/>
        <v>0</v>
      </c>
      <c r="J169" s="16">
        <f t="shared" si="41"/>
        <v>1420.44</v>
      </c>
      <c r="K169" s="16">
        <f t="shared" si="41"/>
        <v>0</v>
      </c>
      <c r="L169" s="16">
        <f t="shared" si="41"/>
        <v>1</v>
      </c>
      <c r="M169" s="16">
        <f t="shared" si="41"/>
        <v>32790.36</v>
      </c>
      <c r="N169" s="16">
        <f t="shared" si="41"/>
        <v>0</v>
      </c>
      <c r="O169" s="27">
        <f t="shared" si="41"/>
        <v>0</v>
      </c>
      <c r="P169" s="28"/>
      <c r="Q169" s="16">
        <f t="shared" si="41"/>
        <v>0</v>
      </c>
      <c r="R169" s="16">
        <f t="shared" si="41"/>
        <v>0</v>
      </c>
      <c r="S169" s="16">
        <f t="shared" si="41"/>
        <v>44033.73</v>
      </c>
      <c r="T169" s="16">
        <f t="shared" si="41"/>
        <v>76824.09</v>
      </c>
      <c r="U169" s="16">
        <f t="shared" si="41"/>
        <v>0</v>
      </c>
      <c r="V169" s="16">
        <f t="shared" si="41"/>
        <v>0</v>
      </c>
      <c r="W169" s="17"/>
      <c r="X169" s="17"/>
    </row>
    <row r="170" spans="1:25" x14ac:dyDescent="0.25">
      <c r="A170" s="1" t="s">
        <v>146</v>
      </c>
      <c r="B170" s="1" t="s">
        <v>21</v>
      </c>
      <c r="C170" s="9" t="s">
        <v>284</v>
      </c>
      <c r="D170" s="9" t="s">
        <v>153</v>
      </c>
      <c r="E170" s="9" t="s">
        <v>154</v>
      </c>
      <c r="F170" s="2">
        <v>280673.08</v>
      </c>
      <c r="G170" s="2">
        <v>170367.95</v>
      </c>
      <c r="H170" s="2">
        <v>0</v>
      </c>
      <c r="I170" s="2">
        <v>0</v>
      </c>
      <c r="J170" s="2">
        <v>5252.63</v>
      </c>
      <c r="K170" s="2">
        <v>0</v>
      </c>
      <c r="L170" s="2">
        <v>1</v>
      </c>
      <c r="M170" s="2">
        <v>175620.58</v>
      </c>
      <c r="N170" s="2">
        <v>0</v>
      </c>
      <c r="O170" s="25">
        <v>0</v>
      </c>
      <c r="P170" s="26"/>
      <c r="Q170" s="2">
        <v>0</v>
      </c>
      <c r="R170" s="2">
        <v>0</v>
      </c>
      <c r="S170" s="2">
        <v>105052.5</v>
      </c>
      <c r="T170" s="2">
        <v>280673.08</v>
      </c>
      <c r="U170" s="2">
        <v>0</v>
      </c>
      <c r="V170" s="2">
        <v>0</v>
      </c>
      <c r="W170" s="3"/>
      <c r="X170" s="3"/>
    </row>
    <row r="171" spans="1:25" x14ac:dyDescent="0.25">
      <c r="A171" s="14"/>
      <c r="B171" s="14"/>
      <c r="C171" s="15" t="s">
        <v>288</v>
      </c>
      <c r="D171" s="15"/>
      <c r="E171" s="15"/>
      <c r="F171" s="16">
        <f>F170</f>
        <v>280673.08</v>
      </c>
      <c r="G171" s="16">
        <f t="shared" ref="G171:V171" si="42">G170</f>
        <v>170367.95</v>
      </c>
      <c r="H171" s="16">
        <f t="shared" si="42"/>
        <v>0</v>
      </c>
      <c r="I171" s="16">
        <f t="shared" si="42"/>
        <v>0</v>
      </c>
      <c r="J171" s="16">
        <f t="shared" si="42"/>
        <v>5252.63</v>
      </c>
      <c r="K171" s="16">
        <f t="shared" si="42"/>
        <v>0</v>
      </c>
      <c r="L171" s="16">
        <f t="shared" si="42"/>
        <v>1</v>
      </c>
      <c r="M171" s="16">
        <f t="shared" si="42"/>
        <v>175620.58</v>
      </c>
      <c r="N171" s="16">
        <f t="shared" si="42"/>
        <v>0</v>
      </c>
      <c r="O171" s="27">
        <f t="shared" si="42"/>
        <v>0</v>
      </c>
      <c r="P171" s="28"/>
      <c r="Q171" s="16">
        <f t="shared" si="42"/>
        <v>0</v>
      </c>
      <c r="R171" s="16">
        <f t="shared" si="42"/>
        <v>0</v>
      </c>
      <c r="S171" s="16">
        <f t="shared" si="42"/>
        <v>105052.5</v>
      </c>
      <c r="T171" s="16">
        <f t="shared" si="42"/>
        <v>280673.08</v>
      </c>
      <c r="U171" s="16">
        <f t="shared" si="42"/>
        <v>0</v>
      </c>
      <c r="V171" s="16">
        <f t="shared" si="42"/>
        <v>0</v>
      </c>
      <c r="W171" s="17"/>
      <c r="X171" s="17"/>
    </row>
    <row r="172" spans="1:25" x14ac:dyDescent="0.25">
      <c r="A172" s="1" t="s">
        <v>147</v>
      </c>
      <c r="B172" s="1" t="s">
        <v>21</v>
      </c>
      <c r="C172" s="9" t="s">
        <v>285</v>
      </c>
      <c r="D172" s="9" t="s">
        <v>153</v>
      </c>
      <c r="E172" s="9" t="s">
        <v>154</v>
      </c>
      <c r="F172" s="2">
        <v>833692.78</v>
      </c>
      <c r="G172" s="2">
        <v>184041.91</v>
      </c>
      <c r="H172" s="2">
        <v>0</v>
      </c>
      <c r="I172" s="2">
        <v>0</v>
      </c>
      <c r="J172" s="2">
        <v>10827.51</v>
      </c>
      <c r="K172" s="2">
        <v>0</v>
      </c>
      <c r="L172" s="2">
        <v>1</v>
      </c>
      <c r="M172" s="2">
        <v>194869.42</v>
      </c>
      <c r="N172" s="2">
        <v>0</v>
      </c>
      <c r="O172" s="25">
        <v>0</v>
      </c>
      <c r="P172" s="26"/>
      <c r="Q172" s="2">
        <v>0</v>
      </c>
      <c r="R172" s="2">
        <v>0</v>
      </c>
      <c r="S172" s="2">
        <v>638823.36</v>
      </c>
      <c r="T172" s="2">
        <v>833692.78</v>
      </c>
      <c r="U172" s="2">
        <v>0</v>
      </c>
      <c r="V172" s="2">
        <v>0</v>
      </c>
      <c r="W172" s="3"/>
      <c r="X172" s="3"/>
    </row>
    <row r="173" spans="1:25" x14ac:dyDescent="0.25">
      <c r="A173" s="20"/>
      <c r="B173" s="21"/>
      <c r="C173" s="22" t="s">
        <v>288</v>
      </c>
      <c r="D173" s="22"/>
      <c r="E173" s="22"/>
      <c r="F173" s="16">
        <f>F172</f>
        <v>833692.78</v>
      </c>
      <c r="G173" s="16">
        <f t="shared" ref="G173:V173" si="43">G172</f>
        <v>184041.91</v>
      </c>
      <c r="H173" s="16">
        <f t="shared" si="43"/>
        <v>0</v>
      </c>
      <c r="I173" s="16">
        <f t="shared" si="43"/>
        <v>0</v>
      </c>
      <c r="J173" s="16">
        <f t="shared" si="43"/>
        <v>10827.51</v>
      </c>
      <c r="K173" s="16">
        <f t="shared" si="43"/>
        <v>0</v>
      </c>
      <c r="L173" s="16">
        <f t="shared" si="43"/>
        <v>1</v>
      </c>
      <c r="M173" s="16">
        <f t="shared" si="43"/>
        <v>194869.42</v>
      </c>
      <c r="N173" s="16">
        <f t="shared" si="43"/>
        <v>0</v>
      </c>
      <c r="O173" s="27">
        <f t="shared" si="43"/>
        <v>0</v>
      </c>
      <c r="P173" s="28"/>
      <c r="Q173" s="16">
        <f t="shared" si="43"/>
        <v>0</v>
      </c>
      <c r="R173" s="16">
        <f t="shared" si="43"/>
        <v>0</v>
      </c>
      <c r="S173" s="16">
        <f t="shared" si="43"/>
        <v>638823.36</v>
      </c>
      <c r="T173" s="16">
        <f t="shared" si="43"/>
        <v>833692.78</v>
      </c>
      <c r="U173" s="16">
        <f t="shared" si="43"/>
        <v>0</v>
      </c>
      <c r="V173" s="16">
        <f t="shared" si="43"/>
        <v>0</v>
      </c>
      <c r="W173" s="17"/>
      <c r="X173" s="17"/>
    </row>
    <row r="174" spans="1:25" x14ac:dyDescent="0.25">
      <c r="A174" s="45" t="s">
        <v>148</v>
      </c>
      <c r="B174" s="46"/>
      <c r="C174" s="7"/>
      <c r="D174" s="7"/>
      <c r="E174" s="7"/>
      <c r="F174" s="5">
        <v>281052316.70999998</v>
      </c>
      <c r="G174" s="5">
        <v>73745448.519999996</v>
      </c>
      <c r="H174" s="5">
        <v>0</v>
      </c>
      <c r="I174" s="5">
        <v>65945.66</v>
      </c>
      <c r="J174" s="5">
        <v>4277507.88</v>
      </c>
      <c r="K174" s="5">
        <v>0</v>
      </c>
      <c r="L174" s="6"/>
      <c r="M174" s="5">
        <v>77875404.790000007</v>
      </c>
      <c r="N174" s="13">
        <v>0</v>
      </c>
      <c r="O174" s="30">
        <v>0</v>
      </c>
      <c r="P174" s="31"/>
      <c r="Q174" s="5">
        <v>0</v>
      </c>
      <c r="R174" s="5">
        <v>0</v>
      </c>
      <c r="S174" s="5">
        <v>203242857.58000001</v>
      </c>
      <c r="T174" s="5">
        <v>281118262.37</v>
      </c>
      <c r="U174" s="5">
        <v>0</v>
      </c>
      <c r="V174" s="5">
        <v>0</v>
      </c>
      <c r="W174" s="6"/>
      <c r="X174" s="13"/>
    </row>
    <row r="175" spans="1:25" x14ac:dyDescent="0.2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</row>
    <row r="177" spans="3:3" ht="32.25" customHeight="1" x14ac:dyDescent="0.25">
      <c r="C177" s="24" t="s">
        <v>289</v>
      </c>
    </row>
  </sheetData>
  <mergeCells count="193">
    <mergeCell ref="A174:B174"/>
    <mergeCell ref="A175:Y175"/>
    <mergeCell ref="C12:C13"/>
    <mergeCell ref="D12:D13"/>
    <mergeCell ref="E12:E13"/>
    <mergeCell ref="O150:P150"/>
    <mergeCell ref="O152:P152"/>
    <mergeCell ref="O154:P154"/>
    <mergeCell ref="O156:P156"/>
    <mergeCell ref="O158:P158"/>
    <mergeCell ref="O160:P160"/>
    <mergeCell ref="O161:P161"/>
    <mergeCell ref="O162:P162"/>
    <mergeCell ref="O164:P164"/>
    <mergeCell ref="O136:P136"/>
    <mergeCell ref="O138:P138"/>
    <mergeCell ref="O140:P140"/>
    <mergeCell ref="O142:P142"/>
    <mergeCell ref="O146:P146"/>
    <mergeCell ref="O147:P147"/>
    <mergeCell ref="O149:P149"/>
    <mergeCell ref="O123:P123"/>
    <mergeCell ref="O124:P124"/>
    <mergeCell ref="O144:P144"/>
    <mergeCell ref="O148:P148"/>
    <mergeCell ref="O116:P116"/>
    <mergeCell ref="O117:P117"/>
    <mergeCell ref="O118:P118"/>
    <mergeCell ref="O119:P119"/>
    <mergeCell ref="O120:P120"/>
    <mergeCell ref="O121:P121"/>
    <mergeCell ref="O122:P122"/>
    <mergeCell ref="O143:P143"/>
    <mergeCell ref="O145:P145"/>
    <mergeCell ref="O125:P125"/>
    <mergeCell ref="O126:P126"/>
    <mergeCell ref="O127:P127"/>
    <mergeCell ref="O128:P128"/>
    <mergeCell ref="O130:P130"/>
    <mergeCell ref="O132:P132"/>
    <mergeCell ref="O134:P134"/>
    <mergeCell ref="O139:P139"/>
    <mergeCell ref="O141:P141"/>
    <mergeCell ref="O107:P107"/>
    <mergeCell ref="O108:P108"/>
    <mergeCell ref="O109:P109"/>
    <mergeCell ref="O110:P110"/>
    <mergeCell ref="O111:P111"/>
    <mergeCell ref="O112:P112"/>
    <mergeCell ref="O113:P113"/>
    <mergeCell ref="O114:P114"/>
    <mergeCell ref="O115:P115"/>
    <mergeCell ref="O98:P98"/>
    <mergeCell ref="O99:P99"/>
    <mergeCell ref="O100:P100"/>
    <mergeCell ref="O101:P101"/>
    <mergeCell ref="O102:P102"/>
    <mergeCell ref="O103:P103"/>
    <mergeCell ref="O104:P104"/>
    <mergeCell ref="O105:P105"/>
    <mergeCell ref="O106:P106"/>
    <mergeCell ref="O87:P87"/>
    <mergeCell ref="O88:P88"/>
    <mergeCell ref="O89:P89"/>
    <mergeCell ref="O91:P91"/>
    <mergeCell ref="O92:P92"/>
    <mergeCell ref="O93:P93"/>
    <mergeCell ref="O94:P94"/>
    <mergeCell ref="O95:P95"/>
    <mergeCell ref="O96:P96"/>
    <mergeCell ref="O78:P78"/>
    <mergeCell ref="O79:P79"/>
    <mergeCell ref="O80:P80"/>
    <mergeCell ref="O81:P81"/>
    <mergeCell ref="O82:P82"/>
    <mergeCell ref="O83:P83"/>
    <mergeCell ref="O84:P84"/>
    <mergeCell ref="O85:P85"/>
    <mergeCell ref="O86:P86"/>
    <mergeCell ref="O69:P69"/>
    <mergeCell ref="O70:P70"/>
    <mergeCell ref="O71:P71"/>
    <mergeCell ref="O72:P72"/>
    <mergeCell ref="O73:P73"/>
    <mergeCell ref="O74:P74"/>
    <mergeCell ref="O75:P75"/>
    <mergeCell ref="O76:P76"/>
    <mergeCell ref="O77:P77"/>
    <mergeCell ref="O58:P58"/>
    <mergeCell ref="O59:P59"/>
    <mergeCell ref="O60:P60"/>
    <mergeCell ref="O61:P61"/>
    <mergeCell ref="O62:P62"/>
    <mergeCell ref="O63:P63"/>
    <mergeCell ref="O65:P65"/>
    <mergeCell ref="O66:P66"/>
    <mergeCell ref="O68:P68"/>
    <mergeCell ref="O46:P46"/>
    <mergeCell ref="O47:P47"/>
    <mergeCell ref="O48:P48"/>
    <mergeCell ref="O50:P50"/>
    <mergeCell ref="O52:P52"/>
    <mergeCell ref="O53:P53"/>
    <mergeCell ref="O54:P54"/>
    <mergeCell ref="O55:P55"/>
    <mergeCell ref="O56:P56"/>
    <mergeCell ref="O35:P35"/>
    <mergeCell ref="O36:P36"/>
    <mergeCell ref="O37:P37"/>
    <mergeCell ref="O38:P38"/>
    <mergeCell ref="O39:P39"/>
    <mergeCell ref="O41:P41"/>
    <mergeCell ref="O42:P42"/>
    <mergeCell ref="O44:P44"/>
    <mergeCell ref="O45:P45"/>
    <mergeCell ref="O25:P25"/>
    <mergeCell ref="O26:P26"/>
    <mergeCell ref="O27:P27"/>
    <mergeCell ref="O29:P29"/>
    <mergeCell ref="O30:P30"/>
    <mergeCell ref="O31:P31"/>
    <mergeCell ref="O32:P32"/>
    <mergeCell ref="O33:P33"/>
    <mergeCell ref="O34:P34"/>
    <mergeCell ref="X12:X13"/>
    <mergeCell ref="O14:P14"/>
    <mergeCell ref="O15:P15"/>
    <mergeCell ref="O16:P16"/>
    <mergeCell ref="O18:P18"/>
    <mergeCell ref="O19:P19"/>
    <mergeCell ref="O21:P21"/>
    <mergeCell ref="O22:P22"/>
    <mergeCell ref="O23:P23"/>
    <mergeCell ref="A1:Y1"/>
    <mergeCell ref="A2:Y2"/>
    <mergeCell ref="A6:Y6"/>
    <mergeCell ref="A8:Y8"/>
    <mergeCell ref="A10:Y10"/>
    <mergeCell ref="A11:Y11"/>
    <mergeCell ref="A12:A13"/>
    <mergeCell ref="B12:B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P13"/>
    <mergeCell ref="Q12:Q13"/>
    <mergeCell ref="R12:R13"/>
    <mergeCell ref="S12:S13"/>
    <mergeCell ref="T12:T13"/>
    <mergeCell ref="U12:U13"/>
    <mergeCell ref="V12:V13"/>
    <mergeCell ref="A7:X7"/>
    <mergeCell ref="O174:P174"/>
    <mergeCell ref="O17:P17"/>
    <mergeCell ref="O20:P20"/>
    <mergeCell ref="O24:P24"/>
    <mergeCell ref="O28:P28"/>
    <mergeCell ref="O40:P40"/>
    <mergeCell ref="O43:P43"/>
    <mergeCell ref="O49:P49"/>
    <mergeCell ref="O51:P51"/>
    <mergeCell ref="O57:P57"/>
    <mergeCell ref="O64:P64"/>
    <mergeCell ref="O67:P67"/>
    <mergeCell ref="O90:P90"/>
    <mergeCell ref="O97:P97"/>
    <mergeCell ref="O129:P129"/>
    <mergeCell ref="O131:P131"/>
    <mergeCell ref="O133:P133"/>
    <mergeCell ref="O135:P135"/>
    <mergeCell ref="O137:P137"/>
    <mergeCell ref="W12:W13"/>
    <mergeCell ref="O171:P171"/>
    <mergeCell ref="O173:P173"/>
    <mergeCell ref="O151:P151"/>
    <mergeCell ref="O170:P170"/>
    <mergeCell ref="O172:P172"/>
    <mergeCell ref="O153:P153"/>
    <mergeCell ref="O155:P155"/>
    <mergeCell ref="O157:P157"/>
    <mergeCell ref="O159:P159"/>
    <mergeCell ref="O163:P163"/>
    <mergeCell ref="O165:P165"/>
    <mergeCell ref="O167:P167"/>
    <mergeCell ref="O169:P169"/>
    <mergeCell ref="O166:P166"/>
    <mergeCell ref="O168:P16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Sheet1</vt:lpstr>
      <vt:lpstr>page\x2dtotal</vt:lpstr>
      <vt:lpstr>page\x2dtotal\x2dmaster0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2025-05-29T11:35:55Z</dcterms:created>
  <dcterms:modified xsi:type="dcterms:W3CDTF">2025-06-06T09:53:48Z</dcterms:modified>
</cp:coreProperties>
</file>