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er.lopez\Desktop\2017\"/>
    </mc:Choice>
  </mc:AlternateContent>
  <bookViews>
    <workbookView xWindow="360" yWindow="270" windowWidth="12120" windowHeight="7935"/>
  </bookViews>
  <sheets>
    <sheet name="RDO PRESUPUESTARIO" sheetId="1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E23" i="1" l="1"/>
  <c r="E24" i="1" l="1"/>
  <c r="E20" i="1" l="1"/>
  <c r="D19" i="1"/>
  <c r="C19" i="1"/>
  <c r="E16" i="1"/>
  <c r="D15" i="1"/>
  <c r="C15" i="1"/>
  <c r="E13" i="1"/>
  <c r="E12" i="1"/>
  <c r="E11" i="1"/>
  <c r="E10" i="1"/>
  <c r="E9" i="1"/>
  <c r="E8" i="1"/>
  <c r="E7" i="1"/>
  <c r="D6" i="1"/>
  <c r="C6" i="1"/>
  <c r="E19" i="1" l="1"/>
  <c r="E15" i="1"/>
  <c r="E6" i="1"/>
  <c r="C18" i="1"/>
  <c r="D18" i="1"/>
  <c r="D21" i="1" s="1"/>
  <c r="C21" i="1" l="1"/>
  <c r="E21" i="1" s="1"/>
  <c r="E25" i="1" s="1"/>
  <c r="E18" i="1"/>
</calcChain>
</file>

<file path=xl/sharedStrings.xml><?xml version="1.0" encoding="utf-8"?>
<sst xmlns="http://schemas.openxmlformats.org/spreadsheetml/2006/main" count="24" uniqueCount="24">
  <si>
    <t>Conceptos</t>
  </si>
  <si>
    <t>Derechos reconocidos netos</t>
  </si>
  <si>
    <t>Obligaciones reconocidas netas</t>
  </si>
  <si>
    <t>Importes</t>
  </si>
  <si>
    <t>1 (+) Operaciones no financieras</t>
  </si>
  <si>
    <t>CAPÍTULO I</t>
  </si>
  <si>
    <t>CAPÍTULO II</t>
  </si>
  <si>
    <t>CAPÍTULO III</t>
  </si>
  <si>
    <t>CAPÍTULO IV</t>
  </si>
  <si>
    <t>CAPÍTULO V</t>
  </si>
  <si>
    <t>CAPÍTULO VII</t>
  </si>
  <si>
    <t>2 (+) Operaciones con ActivosFinancieros</t>
  </si>
  <si>
    <t>CAPÍTULO VIII</t>
  </si>
  <si>
    <t>I RESULTADO PRESUPUESTARIO DEL EJERCICIO (1+2)</t>
  </si>
  <si>
    <t>II VARIACIÓN NETA DE PASIVOS FINANCIEROS</t>
  </si>
  <si>
    <t>CAPÍTULO IX</t>
  </si>
  <si>
    <t>III SALDO PRESUPUESTARIO DEL EJERCICIO</t>
  </si>
  <si>
    <t>4 (+) Créditos gastados financiados con remanente de tesorería</t>
  </si>
  <si>
    <t>5 (-) Desviaciones de financiación positivas del ejercicio en gastos con financiación afectada</t>
  </si>
  <si>
    <t>6 (+) Desviaciones de financiación negativas del ejercicio en gastos con financiación afectada</t>
  </si>
  <si>
    <t>CAPÍTULO VI</t>
  </si>
  <si>
    <t xml:space="preserve">                   UNIVERSIDAD POLITÉCNICA DE MADRID</t>
  </si>
  <si>
    <t>ESTADO DE LA LIQUIDACIÓN DEL PRESUPUESTO - RESULTADO PRESUPUESTARIO DEL EJERCICIO 2017</t>
  </si>
  <si>
    <t>IV RESULTADO PRESUPUESTARIO AJUSTADO (III+4+5+6)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</si>
</sst>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3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4" fontId="19" fillId="0" borderId="13" applyFill="0" applyBorder="0" applyProtection="0"/>
    <xf numFmtId="0" fontId="20" fillId="0" borderId="0" applyNumberFormat="0" applyFill="0" applyBorder="0" applyAlignment="0" applyProtection="0"/>
    <xf numFmtId="165" fontId="21" fillId="0" borderId="14" applyFill="0" applyProtection="0">
      <alignment horizontal="right" vertical="center"/>
    </xf>
    <xf numFmtId="166" fontId="21" fillId="0" borderId="14" applyFill="0" applyProtection="0">
      <alignment horizontal="right" vertical="center"/>
    </xf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69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5" fontId="33" fillId="0" borderId="14" applyFill="0" applyProtection="0">
      <alignment horizontal="right" vertical="center"/>
    </xf>
    <xf numFmtId="166" fontId="33" fillId="0" borderId="14" applyFill="0" applyProtection="0">
      <alignment horizontal="right" vertical="center"/>
    </xf>
    <xf numFmtId="167" fontId="33" fillId="0" borderId="14" applyFill="0" applyProtection="0">
      <alignment horizontal="right" vertical="center"/>
    </xf>
    <xf numFmtId="17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8" fillId="65" borderId="0">
      <alignment vertical="center"/>
      <protection locked="0"/>
    </xf>
    <xf numFmtId="174" fontId="38" fillId="65" borderId="0">
      <alignment vertical="center"/>
      <protection locked="0"/>
    </xf>
    <xf numFmtId="175" fontId="39" fillId="65" borderId="0">
      <alignment vertical="center"/>
      <protection locked="0"/>
    </xf>
    <xf numFmtId="3" fontId="34" fillId="66" borderId="13" applyNumberFormat="0" applyBorder="0">
      <protection locked="0"/>
    </xf>
    <xf numFmtId="173" fontId="38" fillId="67" borderId="0">
      <alignment vertical="center"/>
      <protection locked="0"/>
    </xf>
    <xf numFmtId="173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3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3" fontId="63" fillId="0" borderId="0">
      <alignment vertical="center"/>
    </xf>
    <xf numFmtId="178" fontId="63" fillId="0" borderId="0">
      <alignment vertical="center"/>
    </xf>
    <xf numFmtId="179" fontId="63" fillId="0" borderId="0">
      <alignment vertical="center"/>
    </xf>
    <xf numFmtId="175" fontId="39" fillId="0" borderId="0">
      <alignment vertical="center"/>
    </xf>
    <xf numFmtId="173" fontId="63" fillId="0" borderId="0">
      <alignment vertical="center"/>
    </xf>
    <xf numFmtId="0" fontId="34" fillId="0" borderId="0" applyNumberFormat="0" applyFill="0" applyBorder="0" applyAlignment="0">
      <protection hidden="1"/>
    </xf>
    <xf numFmtId="180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0" fontId="79" fillId="0" borderId="13" applyFill="0" applyBorder="0" applyProtection="0"/>
    <xf numFmtId="191" fontId="79" fillId="0" borderId="22" applyFill="0" applyBorder="0" applyProtection="0"/>
    <xf numFmtId="190" fontId="79" fillId="0" borderId="13" applyFill="0" applyBorder="0" applyProtection="0"/>
    <xf numFmtId="0" fontId="80" fillId="42" borderId="38" applyNumberFormat="0" applyAlignment="0" applyProtection="0"/>
    <xf numFmtId="192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3" fillId="0" borderId="14" applyFill="0" applyProtection="0">
      <alignment horizontal="right" vertical="center"/>
    </xf>
    <xf numFmtId="165" fontId="84" fillId="0" borderId="14" applyFill="0" applyProtection="0">
      <alignment horizontal="right" vertical="center"/>
    </xf>
    <xf numFmtId="166" fontId="84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3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4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3" fontId="38" fillId="68" borderId="0">
      <alignment vertical="center"/>
    </xf>
    <xf numFmtId="174" fontId="38" fillId="68" borderId="0">
      <alignment vertical="center"/>
      <protection locked="0"/>
    </xf>
    <xf numFmtId="175" fontId="39" fillId="68" borderId="0">
      <alignment vertical="center"/>
    </xf>
  </cellStyleXfs>
  <cellXfs count="44">
    <xf numFmtId="0" fontId="0" fillId="0" borderId="0" xfId="0"/>
    <xf numFmtId="0" fontId="116" fillId="92" borderId="0" xfId="0" applyFont="1" applyFill="1"/>
    <xf numFmtId="0" fontId="116" fillId="92" borderId="10" xfId="0" applyFont="1" applyFill="1" applyBorder="1" applyAlignment="1">
      <alignment vertical="center"/>
    </xf>
    <xf numFmtId="0" fontId="116" fillId="92" borderId="11" xfId="0" applyFont="1" applyFill="1" applyBorder="1" applyAlignment="1">
      <alignment vertical="center"/>
    </xf>
    <xf numFmtId="0" fontId="116" fillId="92" borderId="12" xfId="0" applyFont="1" applyFill="1" applyBorder="1" applyAlignment="1">
      <alignment horizontal="center" vertical="center" wrapText="1"/>
    </xf>
    <xf numFmtId="0" fontId="116" fillId="92" borderId="12" xfId="0" applyFont="1" applyFill="1" applyBorder="1" applyAlignment="1">
      <alignment horizontal="center" vertical="center"/>
    </xf>
    <xf numFmtId="0" fontId="116" fillId="92" borderId="0" xfId="0" applyFont="1" applyFill="1" applyAlignment="1">
      <alignment vertical="center"/>
    </xf>
    <xf numFmtId="0" fontId="116" fillId="92" borderId="13" xfId="0" applyFont="1" applyFill="1" applyBorder="1"/>
    <xf numFmtId="0" fontId="116" fillId="92" borderId="0" xfId="0" applyFont="1" applyFill="1" applyBorder="1"/>
    <xf numFmtId="4" fontId="116" fillId="92" borderId="14" xfId="0" applyNumberFormat="1" applyFont="1" applyFill="1" applyBorder="1"/>
    <xf numFmtId="4" fontId="116" fillId="92" borderId="0" xfId="0" applyNumberFormat="1" applyFont="1" applyFill="1"/>
    <xf numFmtId="0" fontId="117" fillId="92" borderId="13" xfId="0" applyFont="1" applyFill="1" applyBorder="1"/>
    <xf numFmtId="0" fontId="117" fillId="92" borderId="0" xfId="0" applyFont="1" applyFill="1" applyBorder="1"/>
    <xf numFmtId="4" fontId="117" fillId="92" borderId="14" xfId="0" applyNumberFormat="1" applyFont="1" applyFill="1" applyBorder="1"/>
    <xf numFmtId="4" fontId="117" fillId="92" borderId="0" xfId="0" applyNumberFormat="1" applyFont="1" applyFill="1"/>
    <xf numFmtId="0" fontId="117" fillId="92" borderId="0" xfId="0" applyFont="1" applyFill="1"/>
    <xf numFmtId="10" fontId="116" fillId="92" borderId="0" xfId="0" applyNumberFormat="1" applyFont="1" applyFill="1"/>
    <xf numFmtId="0" fontId="117" fillId="92" borderId="15" xfId="0" applyFont="1" applyFill="1" applyBorder="1"/>
    <xf numFmtId="0" fontId="117" fillId="92" borderId="16" xfId="0" applyFont="1" applyFill="1" applyBorder="1"/>
    <xf numFmtId="4" fontId="117" fillId="92" borderId="17" xfId="0" applyNumberFormat="1" applyFont="1" applyFill="1" applyBorder="1"/>
    <xf numFmtId="4" fontId="116" fillId="92" borderId="12" xfId="0" applyNumberFormat="1" applyFont="1" applyFill="1" applyBorder="1" applyAlignment="1">
      <alignment vertical="center"/>
    </xf>
    <xf numFmtId="0" fontId="116" fillId="92" borderId="19" xfId="0" applyFont="1" applyFill="1" applyBorder="1"/>
    <xf numFmtId="0" fontId="116" fillId="92" borderId="0" xfId="0" applyFont="1" applyFill="1" applyBorder="1" applyAlignment="1">
      <alignment vertical="center"/>
    </xf>
    <xf numFmtId="4" fontId="116" fillId="92" borderId="0" xfId="0" applyNumberFormat="1" applyFont="1" applyFill="1" applyBorder="1" applyAlignment="1">
      <alignment vertical="center"/>
    </xf>
    <xf numFmtId="4" fontId="116" fillId="92" borderId="0" xfId="0" applyNumberFormat="1" applyFont="1" applyFill="1" applyBorder="1"/>
    <xf numFmtId="0" fontId="119" fillId="92" borderId="0" xfId="0" applyFont="1" applyFill="1"/>
    <xf numFmtId="0" fontId="120" fillId="92" borderId="0" xfId="0" applyFont="1" applyFill="1"/>
    <xf numFmtId="4" fontId="118" fillId="92" borderId="14" xfId="0" applyNumberFormat="1" applyFont="1" applyFill="1" applyBorder="1"/>
    <xf numFmtId="4" fontId="121" fillId="92" borderId="14" xfId="0" applyNumberFormat="1" applyFont="1" applyFill="1" applyBorder="1"/>
    <xf numFmtId="4" fontId="121" fillId="92" borderId="17" xfId="0" applyNumberFormat="1" applyFont="1" applyFill="1" applyBorder="1"/>
    <xf numFmtId="4" fontId="118" fillId="92" borderId="11" xfId="0" applyNumberFormat="1" applyFont="1" applyFill="1" applyBorder="1" applyAlignment="1">
      <alignment vertical="center"/>
    </xf>
    <xf numFmtId="0" fontId="120" fillId="92" borderId="0" xfId="0" applyFont="1" applyFill="1" applyAlignment="1">
      <alignment horizontal="center"/>
    </xf>
    <xf numFmtId="0" fontId="118" fillId="92" borderId="13" xfId="0" applyFont="1" applyFill="1" applyBorder="1"/>
    <xf numFmtId="0" fontId="118" fillId="92" borderId="0" xfId="0" applyFont="1" applyFill="1" applyBorder="1" applyAlignment="1">
      <alignment vertical="center"/>
    </xf>
    <xf numFmtId="4" fontId="118" fillId="92" borderId="0" xfId="0" applyNumberFormat="1" applyFont="1" applyFill="1" applyBorder="1" applyAlignment="1">
      <alignment vertical="center"/>
    </xf>
    <xf numFmtId="4" fontId="118" fillId="92" borderId="0" xfId="0" applyNumberFormat="1" applyFont="1" applyFill="1"/>
    <xf numFmtId="0" fontId="118" fillId="92" borderId="0" xfId="0" applyFont="1" applyFill="1"/>
    <xf numFmtId="0" fontId="118" fillId="92" borderId="15" xfId="0" applyFont="1" applyFill="1" applyBorder="1"/>
    <xf numFmtId="0" fontId="118" fillId="92" borderId="10" xfId="0" applyFont="1" applyFill="1" applyBorder="1" applyAlignment="1">
      <alignment vertical="center"/>
    </xf>
    <xf numFmtId="0" fontId="118" fillId="92" borderId="11" xfId="0" applyFont="1" applyFill="1" applyBorder="1" applyAlignment="1">
      <alignment vertical="center"/>
    </xf>
    <xf numFmtId="4" fontId="118" fillId="92" borderId="14" xfId="0" applyNumberFormat="1" applyFont="1" applyFill="1" applyBorder="1" applyAlignment="1">
      <alignment vertical="center"/>
    </xf>
    <xf numFmtId="4" fontId="118" fillId="93" borderId="14" xfId="0" applyNumberFormat="1" applyFont="1" applyFill="1" applyBorder="1" applyAlignment="1">
      <alignment vertical="center"/>
    </xf>
    <xf numFmtId="4" fontId="118" fillId="93" borderId="12" xfId="0" applyNumberFormat="1" applyFont="1" applyFill="1" applyBorder="1" applyAlignment="1">
      <alignment vertical="center"/>
    </xf>
    <xf numFmtId="0" fontId="120" fillId="92" borderId="0" xfId="0" applyFont="1" applyFill="1" applyAlignment="1">
      <alignment horizontal="center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5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1" sqref="H11"/>
    </sheetView>
  </sheetViews>
  <sheetFormatPr baseColWidth="10" defaultRowHeight="15"/>
  <cols>
    <col min="1" max="1" width="4.85546875" style="15" customWidth="1"/>
    <col min="2" max="2" width="58.7109375" style="15" customWidth="1"/>
    <col min="3" max="3" width="19.42578125" style="15" customWidth="1"/>
    <col min="4" max="4" width="20.42578125" style="15" bestFit="1" customWidth="1"/>
    <col min="5" max="6" width="17.42578125" style="15" bestFit="1" customWidth="1"/>
    <col min="7" max="7" width="15" style="15" bestFit="1" customWidth="1"/>
    <col min="8" max="16384" width="11.42578125" style="15"/>
  </cols>
  <sheetData>
    <row r="1" spans="1:6" s="1" customFormat="1" ht="24.75" customHeight="1"/>
    <row r="2" spans="1:6" s="26" customFormat="1" ht="63.75" customHeight="1">
      <c r="A2" s="43" t="s">
        <v>21</v>
      </c>
      <c r="B2" s="43"/>
      <c r="C2" s="43"/>
      <c r="D2" s="43"/>
      <c r="E2" s="43"/>
    </row>
    <row r="3" spans="1:6" s="26" customFormat="1" ht="46.5" customHeight="1">
      <c r="A3" s="43" t="s">
        <v>22</v>
      </c>
      <c r="B3" s="43"/>
      <c r="C3" s="43"/>
      <c r="D3" s="43"/>
      <c r="E3" s="43"/>
    </row>
    <row r="4" spans="1:6" s="26" customFormat="1" ht="13.5" customHeight="1">
      <c r="A4" s="31"/>
      <c r="B4" s="31"/>
      <c r="C4" s="31"/>
      <c r="D4" s="31"/>
      <c r="E4" s="31"/>
    </row>
    <row r="5" spans="1:6" s="6" customFormat="1" ht="29.25" customHeight="1">
      <c r="A5" s="2"/>
      <c r="B5" s="3" t="s">
        <v>0</v>
      </c>
      <c r="C5" s="4" t="s">
        <v>1</v>
      </c>
      <c r="D5" s="4" t="s">
        <v>2</v>
      </c>
      <c r="E5" s="5" t="s">
        <v>3</v>
      </c>
    </row>
    <row r="6" spans="1:6" s="1" customFormat="1" ht="25.5" customHeight="1">
      <c r="A6" s="7"/>
      <c r="B6" s="8" t="s">
        <v>4</v>
      </c>
      <c r="C6" s="27">
        <f>C7+C8+C9+C10+C11+C12+C13</f>
        <v>313661255.13</v>
      </c>
      <c r="D6" s="27">
        <f>D7+D8+D9+D10+D11+D12+D13</f>
        <v>305776209.92000002</v>
      </c>
      <c r="E6" s="9">
        <f>C6-D6</f>
        <v>7885045.2099999785</v>
      </c>
      <c r="F6" s="10"/>
    </row>
    <row r="7" spans="1:6">
      <c r="A7" s="11"/>
      <c r="B7" s="12" t="s">
        <v>5</v>
      </c>
      <c r="C7" s="28">
        <v>0</v>
      </c>
      <c r="D7" s="28">
        <v>200188206.65000001</v>
      </c>
      <c r="E7" s="13">
        <f t="shared" ref="E7:E21" si="0">C7-D7</f>
        <v>-200188206.65000001</v>
      </c>
      <c r="F7" s="14"/>
    </row>
    <row r="8" spans="1:6">
      <c r="A8" s="11"/>
      <c r="B8" s="12" t="s">
        <v>6</v>
      </c>
      <c r="C8" s="28">
        <v>0</v>
      </c>
      <c r="D8" s="28">
        <v>35509044.490000002</v>
      </c>
      <c r="E8" s="13">
        <f t="shared" si="0"/>
        <v>-35509044.490000002</v>
      </c>
      <c r="F8" s="14"/>
    </row>
    <row r="9" spans="1:6">
      <c r="A9" s="11"/>
      <c r="B9" s="12" t="s">
        <v>7</v>
      </c>
      <c r="C9" s="28">
        <v>83609661.040000007</v>
      </c>
      <c r="D9" s="28">
        <v>679407.62</v>
      </c>
      <c r="E9" s="13">
        <f t="shared" si="0"/>
        <v>82930253.420000002</v>
      </c>
      <c r="F9" s="14"/>
    </row>
    <row r="10" spans="1:6">
      <c r="A10" s="11"/>
      <c r="B10" s="12" t="s">
        <v>8</v>
      </c>
      <c r="C10" s="28">
        <v>195430739.37</v>
      </c>
      <c r="D10" s="28">
        <v>9960348.7599999998</v>
      </c>
      <c r="E10" s="13">
        <f t="shared" si="0"/>
        <v>185470390.61000001</v>
      </c>
      <c r="F10" s="14"/>
    </row>
    <row r="11" spans="1:6">
      <c r="A11" s="11"/>
      <c r="B11" s="12" t="s">
        <v>9</v>
      </c>
      <c r="C11" s="28">
        <v>1737375.96</v>
      </c>
      <c r="D11" s="28">
        <v>0</v>
      </c>
      <c r="E11" s="13">
        <f t="shared" si="0"/>
        <v>1737375.96</v>
      </c>
      <c r="F11" s="14"/>
    </row>
    <row r="12" spans="1:6">
      <c r="A12" s="11"/>
      <c r="B12" s="12" t="s">
        <v>20</v>
      </c>
      <c r="C12" s="28">
        <v>25000</v>
      </c>
      <c r="D12" s="28">
        <v>59146110.689999998</v>
      </c>
      <c r="E12" s="13">
        <f t="shared" si="0"/>
        <v>-59121110.689999998</v>
      </c>
      <c r="F12" s="14"/>
    </row>
    <row r="13" spans="1:6">
      <c r="A13" s="11"/>
      <c r="B13" s="12" t="s">
        <v>10</v>
      </c>
      <c r="C13" s="28">
        <v>32858478.760000002</v>
      </c>
      <c r="D13" s="28">
        <v>293091.71000000002</v>
      </c>
      <c r="E13" s="13">
        <f t="shared" si="0"/>
        <v>32565387.050000001</v>
      </c>
      <c r="F13" s="14"/>
    </row>
    <row r="14" spans="1:6" ht="6" customHeight="1">
      <c r="A14" s="11"/>
      <c r="B14" s="12"/>
      <c r="C14" s="28"/>
      <c r="D14" s="28"/>
      <c r="E14" s="13"/>
      <c r="F14" s="14"/>
    </row>
    <row r="15" spans="1:6" s="1" customFormat="1" ht="19.5" customHeight="1">
      <c r="A15" s="7"/>
      <c r="B15" s="8" t="s">
        <v>11</v>
      </c>
      <c r="C15" s="27">
        <f>C16</f>
        <v>61794.35</v>
      </c>
      <c r="D15" s="27">
        <f>D16</f>
        <v>84600</v>
      </c>
      <c r="E15" s="9">
        <f t="shared" si="0"/>
        <v>-22805.65</v>
      </c>
      <c r="F15" s="16"/>
    </row>
    <row r="16" spans="1:6">
      <c r="A16" s="11"/>
      <c r="B16" s="12" t="s">
        <v>12</v>
      </c>
      <c r="C16" s="28">
        <v>61794.35</v>
      </c>
      <c r="D16" s="28">
        <v>84600</v>
      </c>
      <c r="E16" s="13">
        <f t="shared" si="0"/>
        <v>-22805.65</v>
      </c>
      <c r="F16" s="14"/>
    </row>
    <row r="17" spans="1:7" ht="8.25" customHeight="1">
      <c r="A17" s="11"/>
      <c r="B17" s="12"/>
      <c r="C17" s="28"/>
      <c r="D17" s="28"/>
      <c r="E17" s="13"/>
      <c r="F17" s="14"/>
    </row>
    <row r="18" spans="1:7" s="1" customFormat="1" ht="18" customHeight="1">
      <c r="A18" s="7" t="s">
        <v>13</v>
      </c>
      <c r="B18" s="8"/>
      <c r="C18" s="27">
        <f>C6+C15</f>
        <v>313723049.48000002</v>
      </c>
      <c r="D18" s="27">
        <f>D6+D15</f>
        <v>305860809.92000002</v>
      </c>
      <c r="E18" s="9">
        <f t="shared" si="0"/>
        <v>7862239.5600000024</v>
      </c>
      <c r="F18" s="10"/>
    </row>
    <row r="19" spans="1:7" s="1" customFormat="1" ht="18" customHeight="1">
      <c r="A19" s="7" t="s">
        <v>14</v>
      </c>
      <c r="B19" s="8"/>
      <c r="C19" s="27">
        <f>C20</f>
        <v>1956765.06</v>
      </c>
      <c r="D19" s="27">
        <f>D20</f>
        <v>5921810.5899999999</v>
      </c>
      <c r="E19" s="9">
        <f t="shared" si="0"/>
        <v>-3965045.53</v>
      </c>
      <c r="F19" s="10"/>
    </row>
    <row r="20" spans="1:7">
      <c r="A20" s="17"/>
      <c r="B20" s="18" t="s">
        <v>15</v>
      </c>
      <c r="C20" s="29">
        <v>1956765.06</v>
      </c>
      <c r="D20" s="29">
        <v>5921810.5899999999</v>
      </c>
      <c r="E20" s="19">
        <f t="shared" si="0"/>
        <v>-3965045.53</v>
      </c>
      <c r="F20" s="14"/>
    </row>
    <row r="21" spans="1:7" s="1" customFormat="1" ht="26.25" customHeight="1">
      <c r="A21" s="2" t="s">
        <v>16</v>
      </c>
      <c r="B21" s="3"/>
      <c r="C21" s="30">
        <f>C18+C19</f>
        <v>315679814.54000002</v>
      </c>
      <c r="D21" s="30">
        <f>D18+D19</f>
        <v>311782620.50999999</v>
      </c>
      <c r="E21" s="20">
        <f t="shared" si="0"/>
        <v>3897194.030000031</v>
      </c>
      <c r="F21" s="10"/>
    </row>
    <row r="22" spans="1:7" s="1" customFormat="1" ht="20.25" customHeight="1">
      <c r="A22" s="21"/>
      <c r="B22" s="22" t="s">
        <v>17</v>
      </c>
      <c r="C22" s="23"/>
      <c r="D22" s="23"/>
      <c r="E22" s="40">
        <v>0</v>
      </c>
      <c r="F22" s="10"/>
    </row>
    <row r="23" spans="1:7" s="36" customFormat="1" ht="18" customHeight="1">
      <c r="A23" s="32"/>
      <c r="B23" s="33" t="s">
        <v>18</v>
      </c>
      <c r="C23" s="34"/>
      <c r="D23" s="34"/>
      <c r="E23" s="41">
        <f>170722.27+15598642.04-73493.43</f>
        <v>15695870.879999999</v>
      </c>
      <c r="F23" s="35"/>
    </row>
    <row r="24" spans="1:7" s="36" customFormat="1" ht="21.75" customHeight="1">
      <c r="A24" s="37"/>
      <c r="B24" s="33" t="s">
        <v>19</v>
      </c>
      <c r="C24" s="34"/>
      <c r="D24" s="34"/>
      <c r="E24" s="41">
        <f>78000+7487669.85</f>
        <v>7565669.8499999996</v>
      </c>
      <c r="F24" s="35"/>
      <c r="G24" s="35"/>
    </row>
    <row r="25" spans="1:7" s="36" customFormat="1" ht="24.75" customHeight="1">
      <c r="A25" s="38" t="s">
        <v>23</v>
      </c>
      <c r="B25" s="39"/>
      <c r="C25" s="30"/>
      <c r="D25" s="30"/>
      <c r="E25" s="42">
        <f>E21+E22-E23+E24</f>
        <v>-4233006.9999999683</v>
      </c>
      <c r="F25" s="35"/>
    </row>
    <row r="26" spans="1:7" s="1" customFormat="1">
      <c r="A26" s="8"/>
      <c r="B26" s="8"/>
      <c r="C26" s="24"/>
      <c r="D26" s="24"/>
      <c r="E26" s="24"/>
      <c r="F26" s="10"/>
    </row>
    <row r="28" spans="1:7">
      <c r="B28" s="25"/>
    </row>
    <row r="29" spans="1:7">
      <c r="B29" s="25"/>
    </row>
    <row r="30" spans="1:7">
      <c r="B30" s="25"/>
    </row>
  </sheetData>
  <mergeCells count="2">
    <mergeCell ref="A3:E3"/>
    <mergeCell ref="A2:E2"/>
  </mergeCells>
  <printOptions horizontalCentered="1"/>
  <pageMargins left="0.70866141732283472" right="0.70866141732283472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RDO PRESUPUESTARIO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2018-04-20T07:15:05Z</cp:lastPrinted>
  <dcterms:created xsi:type="dcterms:W3CDTF">2012-06-20T15:08:14Z</dcterms:created>
  <dcterms:modified xsi:type="dcterms:W3CDTF">2018-09-20T14:48:19Z</dcterms:modified>
</cp:coreProperties>
</file>