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CUADRO 15" sheetId="1" r:id="rId1"/>
    <sheet name="copia para memoria" sheetId="2" r:id="rId2"/>
  </sheets>
  <definedNames/>
  <calcPr fullCalcOnLoad="1"/>
</workbook>
</file>

<file path=xl/sharedStrings.xml><?xml version="1.0" encoding="utf-8"?>
<sst xmlns="http://schemas.openxmlformats.org/spreadsheetml/2006/main" count="722" uniqueCount="348">
  <si>
    <t>150  PRODUCTIVIDAD</t>
  </si>
  <si>
    <t>151  GRATIFICACIONES</t>
  </si>
  <si>
    <t>214  ELEMENTOS DE TRANSPORTE</t>
  </si>
  <si>
    <t>215  MOBILIARIO Y ENSERES</t>
  </si>
  <si>
    <t>220.04  GASTOS EN FOTOCOPIAS</t>
  </si>
  <si>
    <t>221.04  VESTUARIO</t>
  </si>
  <si>
    <t>223  TRANSPORTES</t>
  </si>
  <si>
    <t>224  PRIMAS DE SEGUROS</t>
  </si>
  <si>
    <t>226.99  OTROS GASTOS</t>
  </si>
  <si>
    <t>319  OTROS GASTOS FINANCIEROS</t>
  </si>
  <si>
    <t>349  OTROS GASTOS FINANCIEROS</t>
  </si>
  <si>
    <t>352  INTERESES DE DEMORA</t>
  </si>
  <si>
    <t>359  OTROS GASTOS FINANCIEROS</t>
  </si>
  <si>
    <t>480.06  BECAS EN FORMACION</t>
  </si>
  <si>
    <t>480.09  CU. PATRONAL BEC EN FO.</t>
  </si>
  <si>
    <t>481.10  AY. AL DE. EN MO. DE. DO.</t>
  </si>
  <si>
    <t>640.11  OTROS GASTOS</t>
  </si>
  <si>
    <t>640.13  BE. CO. CA. A PR. DE IN.</t>
  </si>
  <si>
    <t>640.14  CO. PD. FU. CO. CA. A PR.</t>
  </si>
  <si>
    <t>640.15  CO. PD. LA. CO. CA. A PR.</t>
  </si>
  <si>
    <t>640.16  CO. PA. FU. CO. CA. A PR.</t>
  </si>
  <si>
    <t>640.17  CO. PA. LA. CO. CA. A PR.</t>
  </si>
  <si>
    <t>640.19  COLABORACIÓN BECARIOS</t>
  </si>
  <si>
    <t>DENOMINACIÓN</t>
  </si>
  <si>
    <t>ARTÍCULO 12 FUNCIONARIOS</t>
  </si>
  <si>
    <t>120  RETRIBUCIONES BÁSICAS</t>
  </si>
  <si>
    <t>121  RETRIBUCIONES COMPLEMENTARIAS</t>
  </si>
  <si>
    <t>ARTÍCULO 13 LABORALES</t>
  </si>
  <si>
    <t>130  RETRIBUCIONES  PERS. LABORAL FIJO</t>
  </si>
  <si>
    <t>133  RETRIBUCIONES  PERS. LABORAL CONTRATADO</t>
  </si>
  <si>
    <t>ARTÍCULO 14 OTRO PERSONAL</t>
  </si>
  <si>
    <t>143.00 PROFESORES CONTRATADOS EMÉRITOS</t>
  </si>
  <si>
    <t>143.05 OTRO PERSONAL CONTRATADO</t>
  </si>
  <si>
    <t>ARTÍCULO 15 INCENTIVOS AL RENDIMIENTO</t>
  </si>
  <si>
    <t>ARTÍCULO 16 CUOTAS, PRESTACIONES Y GASTOS SOCIALES</t>
  </si>
  <si>
    <t>162.01 BENEFICIOS SOCIALES</t>
  </si>
  <si>
    <t>162.02 JUBILACIÓN</t>
  </si>
  <si>
    <t>162.03 INVALIDEZ Y FALLECIMIENTO</t>
  </si>
  <si>
    <t>162.05 PLAN DE PENSIONES</t>
  </si>
  <si>
    <t>TOTAL CAPÍTULO 1 - GASTOS DE PERSONAL</t>
  </si>
  <si>
    <t>ARTÍCULO 20 ARRENDAMIENTOS Y CÁNONES</t>
  </si>
  <si>
    <t>202  ARREND. DE EDIFICIOS . Y OTRAS. CONST.</t>
  </si>
  <si>
    <t>203  ARREND. MAQUINAR. INSTALAC. Y UTILLAJE</t>
  </si>
  <si>
    <t>204  ARREND. MATERIAL DE TRANSPORTE</t>
  </si>
  <si>
    <t>205  ARRREND. MOBILIARIO Y ENSERES</t>
  </si>
  <si>
    <t>206  ARREND. EQUIPOS. PROCES. DE INFORM.</t>
  </si>
  <si>
    <t>208  ARREND. OTRO INMOVILIZ. MATERIAL</t>
  </si>
  <si>
    <t>209  CÁNONES</t>
  </si>
  <si>
    <t xml:space="preserve">ARTÍCULO 21 REPARACIONES, MANTENIMIENTO Y CONSERVACIÓN </t>
  </si>
  <si>
    <t>210  INFRAESTRUC. Y BIENES NATURALES</t>
  </si>
  <si>
    <t>212  EDIFICIOS Y OTRAS CONSTRUCCIONES</t>
  </si>
  <si>
    <t xml:space="preserve">212.00  EDIFICIOS Y OTRAS CONSTRUCCIONES </t>
  </si>
  <si>
    <t>213  MAQUINARIA, INSTALACIONES Y UTILLAJE</t>
  </si>
  <si>
    <t>213.00 MANTENIMIENTO Y REPARACIÓN DE INSTALACIONES</t>
  </si>
  <si>
    <t>213.01  MANTENIMIENTO Y REPACIÓN DE MAQUINARÍA</t>
  </si>
  <si>
    <t>213.02  MANTENIMIENTO Y REPRACIÓN DE UTILLAJE</t>
  </si>
  <si>
    <t>216  EQUIPOS PARA PROCESOS DE INFORMACIÓN</t>
  </si>
  <si>
    <t>219  OTRO INMOVILIZADO MATERIAL</t>
  </si>
  <si>
    <t>ARTÍCULO 22 MATERIAL, SUMINISTROS Y OTROS</t>
  </si>
  <si>
    <t>220.00 MATERIAL ORDINARIO NO INVENTARIABLE</t>
  </si>
  <si>
    <t>220.01 PRENSA,  REVISTAS Y OTRAS PUBLICACIONES</t>
  </si>
  <si>
    <t>220.02 MATERIAL INFORMÁTICO NO INVENTARIABLE</t>
  </si>
  <si>
    <t>220.03  MATERIAL ORDINARIO NO INVENTARIABLE PARA LA DOCENCIA</t>
  </si>
  <si>
    <t>220.05  MATERIAL DE REPROGRAFÍA E IMPRENTA</t>
  </si>
  <si>
    <t>220.08 MATERIAL FUNGIBLE BIBLIOTECA</t>
  </si>
  <si>
    <t>221.00 ENERGÍA ELÉCTRICA</t>
  </si>
  <si>
    <t>221.01 AGUA</t>
  </si>
  <si>
    <t>221.02 GAS</t>
  </si>
  <si>
    <t>221.03 COMBUSTIBLE</t>
  </si>
  <si>
    <t>221.05 PRODUCTOS ALIMENTICIOS</t>
  </si>
  <si>
    <t>221.06 PRODUCTOS FARMACÉUTICOS</t>
  </si>
  <si>
    <t>221.08 SUMINISTRO MATERIAL DEPORTIVO Y CULTURAL</t>
  </si>
  <si>
    <t>221.10 MATERIAL LABORATORIO NO INVENTARIABLE</t>
  </si>
  <si>
    <t>221.11 SUMINISTROS REPUESTOS DE MAQUINARIA</t>
  </si>
  <si>
    <t>221.12 SUMINISTROS MATERIAL ELECTRÓNICO ETC</t>
  </si>
  <si>
    <t>221.99 OTROS SUMINISTROS</t>
  </si>
  <si>
    <t>222.00 TELEFÓNICAS</t>
  </si>
  <si>
    <t>222.01 POSTALES</t>
  </si>
  <si>
    <t>222.02 TELEGRÁFICAS</t>
  </si>
  <si>
    <t>222.03 TÉLEX Y TELEFAX</t>
  </si>
  <si>
    <t>222.04 INFORMÁTICAS</t>
  </si>
  <si>
    <t>225.00 TRIBUTOS ESTATALES</t>
  </si>
  <si>
    <t>225.01 TRIBUTOS AUTONÓMICOS</t>
  </si>
  <si>
    <t>225.02 TRIBUTOS LOCALES</t>
  </si>
  <si>
    <t>226.01 ATENCIONES PROTOC. Y REPRESENTATIVAS</t>
  </si>
  <si>
    <t>226.02 PUBLICIDAD Y PROPAGANDA</t>
  </si>
  <si>
    <t>226.03 JURÍDICOS CONTENCIOSOS</t>
  </si>
  <si>
    <t>226.06 REUNIONES Y CONFERENCIAS</t>
  </si>
  <si>
    <t>226.07 OPOSICIONES Y PRUEBAS SELECTIVIDAD</t>
  </si>
  <si>
    <t>226.08  SERVICIOS  BANCARIOS Y SIMILARES</t>
  </si>
  <si>
    <t>226.09 ACTIVIDADES CULTURALES Y DEPORTIVAS</t>
  </si>
  <si>
    <t>227.00 LIMPIEZA Y ASEO</t>
  </si>
  <si>
    <t>227.01 SEGURIDAD</t>
  </si>
  <si>
    <t>227.03 POSTALES</t>
  </si>
  <si>
    <t>227.04 CUSTODIA,  DEPÓSITO Y ALMACENAJE</t>
  </si>
  <si>
    <t>227.05 PROCESOS ELECTORALES</t>
  </si>
  <si>
    <t>227.06 ESTUDIOS  Y TRABAJOS TÉCNICOS</t>
  </si>
  <si>
    <t>227.07 MA. AP. INFORMÁTICAS</t>
  </si>
  <si>
    <t>227.09 TRABAJOS EN EL EXTERIOR</t>
  </si>
  <si>
    <t>227.99 OTROS</t>
  </si>
  <si>
    <t>ARTÍCULO 23 INDEMNIZACIONES POR RAZÓN DEL SERVICIO</t>
  </si>
  <si>
    <t>230.00 PERSONAL U.P.M.</t>
  </si>
  <si>
    <t>230.01 TRIBUNALES DOCENTES</t>
  </si>
  <si>
    <t>230.03 TRIBUNALES TESIS DOCTORALES</t>
  </si>
  <si>
    <t>230.11 DOCTORADOS EUROPEOS</t>
  </si>
  <si>
    <t>231  LOCOMOCIÓN</t>
  </si>
  <si>
    <t>231.00 PERSONAL UPM</t>
  </si>
  <si>
    <t>231.01 TRIBUNALES DOCENTES</t>
  </si>
  <si>
    <t>231.03 TRIBUNALES TESIS DOCTORALES</t>
  </si>
  <si>
    <t>231.11 DOCTORADOS EUROPEOS</t>
  </si>
  <si>
    <t>233.01 TRIBUNALES DOCENTES</t>
  </si>
  <si>
    <t>233.02 TRIBUNALES P.A.S.</t>
  </si>
  <si>
    <t>233.03 TRIBUNALES TESIS DOCTORALES</t>
  </si>
  <si>
    <t>233.04 TRIBUNALES DE SELECTIVIDAD</t>
  </si>
  <si>
    <t>233.06 REUNIONES CONSEJO SOCIAL</t>
  </si>
  <si>
    <t>233.08 EVALUACIONES</t>
  </si>
  <si>
    <t>233.09 OTRAS EV.  CALIDAD CENTROS</t>
  </si>
  <si>
    <t>233.10  FORMACIÓM IMPARTIDA POR PERSONAL DE LA UPM</t>
  </si>
  <si>
    <t>233.11 DOCTORADOS EUROPEOS</t>
  </si>
  <si>
    <t>TOTAL CAPÍTULO 2 - GASTOS CORRIEN. EN BIENES  Y SERVICIOS</t>
  </si>
  <si>
    <t>ARTÍCULO 31 DE PRÉSTAMOS EN MONEDA NACIONAL</t>
  </si>
  <si>
    <t>310.00 INTERESES</t>
  </si>
  <si>
    <t>310.01 GASTOS POR INSTRUMENTOS DE COBERTURA</t>
  </si>
  <si>
    <t>ARTÍCULO 34 DE DEPÓSITOS Y FIANZAS</t>
  </si>
  <si>
    <t>341 INTERESES DE FINANZAS</t>
  </si>
  <si>
    <t>ARTÍCULO 35 INTERESES DEMORA Y OTROS GASTOS FINANC.</t>
  </si>
  <si>
    <t>TOTAL CAPÍTULO 3 - GASTOS FINANCIEROS</t>
  </si>
  <si>
    <t>ARTÍCULO 48 A FAMILIAS E INSTITUCIONES SIN FINES LUCRO</t>
  </si>
  <si>
    <t>480.00 BECAS COLABORACIÓN</t>
  </si>
  <si>
    <t>480.01 BECAS ERASMUS</t>
  </si>
  <si>
    <t>480.05 OTRAS BECAS</t>
  </si>
  <si>
    <t>481  SUBVENCIONES A ENTIDADES SIN FINES DE LUCRO</t>
  </si>
  <si>
    <t>481.00 SUBVENCIONES CORRIENTES</t>
  </si>
  <si>
    <t>481.01 SUBVENCIONES CORRIENTES CONSORCIO CIU</t>
  </si>
  <si>
    <t>481.02 SUBVENCIONES A LAS ASOCIACIONES DE ESTUDIANTES</t>
  </si>
  <si>
    <t>481.03 SUBVENCIONES A LAS CENTRALES SINDICALES</t>
  </si>
  <si>
    <t>481.04 OTRAS SUBVENCIONES CORO, ASOCIACIONES JUBILADOS, ETC</t>
  </si>
  <si>
    <t xml:space="preserve">481.05 PREMIOS LITERARIOS, ARTISTAS O CIENTÍFICOS </t>
  </si>
  <si>
    <t>481.07 OTRAS AYUDAS</t>
  </si>
  <si>
    <t>481.08 SUBVENCIONES CORRIENTES PARA COOPERACIÓN</t>
  </si>
  <si>
    <t>TOTAL CAPÍTULO 4 - TRANSFERENCIAS CORRIENTES</t>
  </si>
  <si>
    <t>TOTAL OPERACIONES CORRIENTES</t>
  </si>
  <si>
    <t>ARTÍCULO 61 INVERSIONES DE REPOS. INFRAEST. Y BIENES USO GRAL.</t>
  </si>
  <si>
    <t>611.00  INVERSIÓN REPOSICIÓN</t>
  </si>
  <si>
    <t>611.01 REPARACIÓN, MANTENIMIENTO Y SEGUR. INFRAEST. B. USO G.</t>
  </si>
  <si>
    <t>611.03  IN. RE. REMANENTE</t>
  </si>
  <si>
    <t>ARTÍCULO 62 INVERSIÓN NUEVA</t>
  </si>
  <si>
    <t>620.00 OBRAS EN EDIFICIOS Y OTRAS CONSTRUCCIONES</t>
  </si>
  <si>
    <t>620.01  INVERSIÓN NUEVA EN MATERIAL LABORATORIO</t>
  </si>
  <si>
    <t>620.02 INVERSIÓN NUEVA EN MAQUINARIA</t>
  </si>
  <si>
    <t>620.03 INVERSIÓN NUEVA EN INSTALACIONES</t>
  </si>
  <si>
    <t>620.04 INVERSIÓN NUEVA EN UTILLAJE</t>
  </si>
  <si>
    <t>620.06 INVERSIÓN NUEVA EN MOBILIARIO Y ENSERES</t>
  </si>
  <si>
    <t>620.07 INVERSIÓN NUEVA EN EQUIPOS INFORMÁTICOS</t>
  </si>
  <si>
    <t>620.08 INVERSIÓN NUEVA EN FONDOS BIBLIOGRÁFICOS</t>
  </si>
  <si>
    <t>620.10 INVERSIONES EN LA ESCUELA DE MINAS</t>
  </si>
  <si>
    <t>620.12  ARRENDAMIENTO CON OPCIÓN COMPRA.  GENÓMICA</t>
  </si>
  <si>
    <t>ARTÍCULO 63 INVERSIÓN DE REPOSICIÓN</t>
  </si>
  <si>
    <t>630.00 REPOSICIÓN EN OBRAS Y OTRAS CONSTRUCCIONES</t>
  </si>
  <si>
    <t>630.01 REPOSICIÓN MATERIAL LABORATORIO</t>
  </si>
  <si>
    <t>630.02 REPOSICIÓN EN MAQUINARIA</t>
  </si>
  <si>
    <t>630.03 REPOSICIÓN EN INSTALACIONES</t>
  </si>
  <si>
    <t>630.05 REPOSICIÓN EN ELEMENTOS DE TRANSPORTE</t>
  </si>
  <si>
    <t>630.06 REPOSICIÓN EN MOBILIARIO Y ENSERES</t>
  </si>
  <si>
    <t>630.07 REPOSICIÓN EN EQUIPOS DE INFORMACIÓN</t>
  </si>
  <si>
    <t>630.08 RESTAURACIÓN FONDOS BIBLIOGRÁFICOS</t>
  </si>
  <si>
    <t>ARTÍCULO 64 INVERSIÓN DE CARÁCTER INMATERIAL</t>
  </si>
  <si>
    <t>640  INVERSIONES DE CARÁCTER INMATERIAL</t>
  </si>
  <si>
    <t>640.00  COLABORACIÓN DEL PERSONAL INVESTIGADOR</t>
  </si>
  <si>
    <t>640.01 COLABORACIÓN BECARIOS DE INVESTIGACIÓN</t>
  </si>
  <si>
    <t>640.02 COLABORACIÓN FUNCIONARIOS DOC. PRO.  INV.</t>
  </si>
  <si>
    <t>640.03 COLABORACIÓN FUNCIONARIO NO DOC. PRO. INV.</t>
  </si>
  <si>
    <t>640.04 PERSONAL LABORAL CONTRATADO PRO. INV.</t>
  </si>
  <si>
    <t>640.05 GASTOS SEGURIDAD SOCIAL CUOTA PATR. COLAB.</t>
  </si>
  <si>
    <t>640.06 GASTOS MATERIAL FUNGIBLE</t>
  </si>
  <si>
    <t>640.07 MATERIAL INVENTARIABLE PROYECTOS INV.</t>
  </si>
  <si>
    <t>640.08 VIAJES Y DIETAS PROYECTOS  INV.</t>
  </si>
  <si>
    <t>640.10  BECAS PERIODOS SABÁTICOS PROYECTOS DE INVESTIGACIÓN</t>
  </si>
  <si>
    <t>TOTAL CAPÍTULO 6 - INVERSIONES REALES</t>
  </si>
  <si>
    <t>ARTÍCULO 78 TRANSF. Y SUBV. DE CAPITAL A FAMILIA E INST. S/F.L.</t>
  </si>
  <si>
    <t>780.00  TRANSFER.  DE CAPITAL A FAMILIAS. E IN. S.F.L.</t>
  </si>
  <si>
    <t>ARTÍCULO 79 TRANSF. Y SUBV. DE CAPITAL AL EXTERIOR</t>
  </si>
  <si>
    <t>790.00 TRANSFERENCIAS CAPITAL AL EXTERIOR</t>
  </si>
  <si>
    <t>TOTAL CAPÍTULO 7 - TRANSF. Y SUBVENCIONES  DE CAPITAL</t>
  </si>
  <si>
    <t>TOTAL OPERACIONES DE CAPITAL</t>
  </si>
  <si>
    <t>TOTAL OPERACIONES NO FINANCIERAS</t>
  </si>
  <si>
    <t>830.01 PRÉSTAMOS A CORTO PLAZO A FUNCIONARIOS</t>
  </si>
  <si>
    <t>830.02 PRÉSTAMOS A CORTO PLAZO A LABORALES</t>
  </si>
  <si>
    <t>831.01 PRÉSTAMOS A L/P A PERSONAL FUNCIONARIO</t>
  </si>
  <si>
    <t>840.00 DEPÓSITOS A LARGO PLAZO</t>
  </si>
  <si>
    <t>860 ADQUISICIÒN AC. EMPRESAS NACIONALES O DE LA UNIÓN EUROPEA</t>
  </si>
  <si>
    <t>860.00  ADQUISICIÓN AC. Y PART. FUERA SECTOR PÚBLICO L/P</t>
  </si>
  <si>
    <t>TOTAL CAPÍTULO 8 - ACTIVOS FINANCIEROS</t>
  </si>
  <si>
    <t>ARTÍCULO 91 AMORTIZ. DE PRÉSTAMOS EN MONEDA NACIONAL</t>
  </si>
  <si>
    <t>910 AMORTIZACIÓN PRÉSTAMOS C/P  SECTOR PÚBLICO</t>
  </si>
  <si>
    <t>912 AMORTIZACIÓN PRÉSTAMOS C/P FUERA SECTOR PUB.</t>
  </si>
  <si>
    <t>TOTAL CAPÍTULO 9 - PASIVOS FINANCIEROS</t>
  </si>
  <si>
    <t>TOTAL OPERACIONES FINANCIERAS</t>
  </si>
  <si>
    <t>TOTAL GASTOS</t>
  </si>
  <si>
    <t>160.00  CUOTAS SOCIALES</t>
  </si>
  <si>
    <t>203.01  ARREND. MAQUINARIA</t>
  </si>
  <si>
    <t>210.00 REPARACIÓN  INFRAESTRUC. Y BIENES NATURALES</t>
  </si>
  <si>
    <t>210.01  INFRAESTRUC. Y BIENES NATURALES</t>
  </si>
  <si>
    <t>220.09  MATERIAL FUNGIBLE FORMACIÓN CONTINUA</t>
  </si>
  <si>
    <t>230.12 DOCTORADOS INTERNACIONALES</t>
  </si>
  <si>
    <t>231.12 DOCTORADOS INTERNACIONALES</t>
  </si>
  <si>
    <t>233.12  DOCTORADOS INTERNACIONALES</t>
  </si>
  <si>
    <t>630.04 REPOSICIÓN EN UTILLAJE</t>
  </si>
  <si>
    <t>781.08 SUBVENCIONES DE CAPITAL COOPERACIÓN</t>
  </si>
  <si>
    <t xml:space="preserve">781.03 SUBVENCIONES DE CAPITAL A FAMILIAS </t>
  </si>
  <si>
    <t>780.04 SUBVENCONES DE CAPITAL  PARA INVESTIGACIÓN. LEGADO ESPARCIA</t>
  </si>
  <si>
    <t>790.08 SUBVENCIONES DE CAPITAL COOPERACIÓN EXTERIOR</t>
  </si>
  <si>
    <t>% D</t>
  </si>
  <si>
    <t>203.02  ARREND. UTILLAJE</t>
  </si>
  <si>
    <t>220.10  SUSCRIPCIÓN RECURSOS ELECTRÓNICOS Y MATERIAL ON-LINE</t>
  </si>
  <si>
    <t>480.07  BECAS EN PRÁCTICAS</t>
  </si>
  <si>
    <t>ARTÍCULO 49 AL EXTERIOR</t>
  </si>
  <si>
    <t>490.08 SUBVENCIONES CORRIENTES PARA COOPERACIÓN</t>
  </si>
  <si>
    <t>ARTÍCULO 60 INVERSIONES NUEVAS EN INFRAESTRUCTURAS</t>
  </si>
  <si>
    <t>601.02  OBRAS DE URBANIZACIÓN Y ACONDICIONAMIENTO DEL SUELO</t>
  </si>
  <si>
    <t>642.01 ARRENDAMIENTO DE EDIFICIOS</t>
  </si>
  <si>
    <t>644.07 COMUNICACIONES INFORMÁTICAS</t>
  </si>
  <si>
    <t>649.20 INVERSIÓN EN APLICACIONES INFORMÁTICAS</t>
  </si>
  <si>
    <t>ARTÍCULO 83 CONCESIÓN DE PRÉSTAMOS FUERA DEL SECTOR PÚBLICO</t>
  </si>
  <si>
    <t>130.03  FONDO PARA EL CUMPLIMIENTO DE LA SENTENCIA DEL PERSONAL LABORAL</t>
  </si>
  <si>
    <t>203.00 ARREND. DE INSTALACIONES</t>
  </si>
  <si>
    <t>202.00 ARRENDAMIENTO DE EDIFICIOS</t>
  </si>
  <si>
    <t xml:space="preserve">204.00  ARREND. MATERIAL DE TRANSPORTE </t>
  </si>
  <si>
    <t>215.00 MOBILIARIO Y ENSERES</t>
  </si>
  <si>
    <t>220.99  OTROS GASTOS EN MATERIAL FUNGIBLE</t>
  </si>
  <si>
    <t>222.99 OTRAS COMUNICACIONES</t>
  </si>
  <si>
    <t>227 TRABAJOS REALIZADOS POR OTRAS EMPRESAS Y PROFESIONALES</t>
  </si>
  <si>
    <t>649.18 INVERSIÓN EN EQUIPOS PARA PROCESOS DE INFORMACIÓN</t>
  </si>
  <si>
    <t>ARTÍCULO 86 ADQUISICIÓN DE ACCIONES FUERA DEL SECTOR PÚBLICO</t>
  </si>
  <si>
    <t>861.00  ADQUISICIÓN AC. Y PART. DE OTRAS EMPRESAS L/P</t>
  </si>
  <si>
    <t>861.01  ADQUISICIÓN AC. Y PART. DE OTRAS EMPRESAS C/P</t>
  </si>
  <si>
    <t>2015-2014</t>
  </si>
  <si>
    <t>Cuadro 15. Comparación de obligaciones reconocidas ejercicios 2015-2014</t>
  </si>
  <si>
    <t>230.13 PERSONAL UPM PDI FUNCIONARIO</t>
  </si>
  <si>
    <t>230.14 PERSONAL UPM PDI LABORAL</t>
  </si>
  <si>
    <t>230.16 PERSONAL UPM PAS LABORAL</t>
  </si>
  <si>
    <t>230.17 BECARIOS EN FORMACIÓN</t>
  </si>
  <si>
    <t>231.14 PERSONAL UPM PDI LABORAL</t>
  </si>
  <si>
    <t>231.16 PERSONAL UPM PAS LABORAL</t>
  </si>
  <si>
    <t>231.17 BECARIOS EN FORMACIÓN</t>
  </si>
  <si>
    <t xml:space="preserve"> 233.13 PERSONAL UPM PDI FUNCIONARIO</t>
  </si>
  <si>
    <t>481.09 AYUDA A LA ESTANCIA MOVILIDAD DE DOCTORADO</t>
  </si>
  <si>
    <t>620.13  ARRENDAMIENTO CON OPCIÓN COMPRA. DOMÓTICA</t>
  </si>
  <si>
    <t>640.18 CO. PAS CONTRATADO</t>
  </si>
  <si>
    <t>640.24 BE. EN FO. CO. CA. A PR.</t>
  </si>
  <si>
    <t xml:space="preserve">640.20  SE.SO. PE. CONT.CON CAR. PR. </t>
  </si>
  <si>
    <t>640.22 SE. SO. PE. UPM CO. CA. A PR.</t>
  </si>
  <si>
    <t>640.26 SE. SO. BE. EN FO. CO. C. PR.</t>
  </si>
  <si>
    <t>640.27 PE. CO. DE AD. Y DE SE. CO.</t>
  </si>
  <si>
    <t>640.28 SE. SO. PE. CO. DE AD. Y DE SE. CO.</t>
  </si>
  <si>
    <t>640.29 CO. OTRO PERSONAL</t>
  </si>
  <si>
    <t>641.00 MATERIAL DE OFICINA NO INV.</t>
  </si>
  <si>
    <t>641.01 MATERIAL INFORMATICO NO INV,</t>
  </si>
  <si>
    <t>641.03 MATERIAL DE REPROGRAFIA</t>
  </si>
  <si>
    <t>641.04 MATERIAL DE LABORATORIO</t>
  </si>
  <si>
    <t>641.05 PR. RE. LI. Y OT. PU EX.FONDOS BIBLIOGRAFICOS</t>
  </si>
  <si>
    <t>641.99 OTRO MATERIAL NO INV.</t>
  </si>
  <si>
    <t>642.00 ARRENDAMIENTO DE TERRENOS</t>
  </si>
  <si>
    <t>642.02 ARRENDAMIENTO DE MAQ.</t>
  </si>
  <si>
    <t>642.03 ARRENDAMIENTO DE INSTALACIONES</t>
  </si>
  <si>
    <t>642.05 ARRENDAMIENTO DE ELEMENTO</t>
  </si>
  <si>
    <t>642.07 ARRENDAMIENTO DE EQUIPOS</t>
  </si>
  <si>
    <t>642.99 ARRENDAMIENTO DE OTRO INM.</t>
  </si>
  <si>
    <t>643.00 REPARACIONES , MANTENIMIETNO Y CO. DE TERRENOS Y BIENES NAT.</t>
  </si>
  <si>
    <t>643.01 REPARACIONES , MANTENIMIETNO Y CO. DE EDIFICIOS Y OTRAS CONST.</t>
  </si>
  <si>
    <t>643.02 REPARACIONES , MANTENIMIETNO Y CO. DE MAQUINARIA</t>
  </si>
  <si>
    <t>643.03 REPARACIONES , MANTENIMIETNO Y CO. DEINSTALACIONES</t>
  </si>
  <si>
    <t>643.04 REPARACIONES , MANTENIMIETNO Y CO. DE UTILLAJE</t>
  </si>
  <si>
    <t>643.05REPARACIONES , MANTENIMIETNO Y CO. DE ELEMENTOS DE TRANSP.</t>
  </si>
  <si>
    <t>643.06REPARACIONES , MANTENIMIETNO Y CO. DEMOBILIARIO Y ENSERES</t>
  </si>
  <si>
    <t>643.07REPARACIONES , MANTENIMIETNO Y CO. DE EQUIP.PR. INF.</t>
  </si>
  <si>
    <t>643.99 REPARACIONES , MANTENIMIETNO Y CO. DE OTRO INMOV. MATERIAL</t>
  </si>
  <si>
    <t>644.00 ENERGIA ELECTRICA</t>
  </si>
  <si>
    <t>644.01 AGUA</t>
  </si>
  <si>
    <t>644.02 GAS</t>
  </si>
  <si>
    <t>644.03 COMBUSTIBLES</t>
  </si>
  <si>
    <t>644.04 OTROS SUMINISTROS</t>
  </si>
  <si>
    <t>645.00 TRIBUTOS ESTATALES</t>
  </si>
  <si>
    <t>645.01 TRIBUTOS AUTONÓMICOS</t>
  </si>
  <si>
    <t>645.02 TRIBUTOS LOCALES</t>
  </si>
  <si>
    <t>646.00 LIMPIEZA Y ASEO</t>
  </si>
  <si>
    <t>646.02 VALORACIONES Y PERITAJES</t>
  </si>
  <si>
    <t>646.03 GASTOS DE MENSAJERIA</t>
  </si>
  <si>
    <t>646.04 CUSTODIA DEPOSITO Y ALMACENAJE</t>
  </si>
  <si>
    <t>646.06 TRANSPORTE</t>
  </si>
  <si>
    <t>646.99 OTROS TRABAJOS REALIZADOS</t>
  </si>
  <si>
    <t>647.00 ALOJAMIENTO</t>
  </si>
  <si>
    <t>647.02 INSCRIPCIONES A CONGRESOS</t>
  </si>
  <si>
    <t>647.01 LOCOMOCIÓN</t>
  </si>
  <si>
    <t>647.03  MANUTENCIÓN</t>
  </si>
  <si>
    <t>647.99 OTROS GASTOS DE VIAJES</t>
  </si>
  <si>
    <t>648.00 GASTOS DE INVESTIGACIÓN</t>
  </si>
  <si>
    <t>648.02 JURIDICOS Y CONTENCIOSOS</t>
  </si>
  <si>
    <t>648.03 REUNIONES</t>
  </si>
  <si>
    <t>648.04 SERVICIOS BANCARIOS Y SIM</t>
  </si>
  <si>
    <t>648.06 SE DE VI. Y AC. DE AL.</t>
  </si>
  <si>
    <t>64.05 SE. DE ED. Y LOCALES</t>
  </si>
  <si>
    <t>648.07 SE. DE RE. CIVIL</t>
  </si>
  <si>
    <t>648.08 SEGUROS DE VEHÍCULOS</t>
  </si>
  <si>
    <t>648.09 SEGUROS DE BIENES MUEBLES</t>
  </si>
  <si>
    <t>648.10 OTROS SEGUROS</t>
  </si>
  <si>
    <t>648.11 BECAS</t>
  </si>
  <si>
    <t>648.12 AYUDAS AL ESTUDIO</t>
  </si>
  <si>
    <t>648.13 GA. DE PU. ED.Y DI</t>
  </si>
  <si>
    <t>648.20 OTROS GASTOS FINANCIEROS</t>
  </si>
  <si>
    <t>648.99 OTROS GASTOS CORRIENTES</t>
  </si>
  <si>
    <t>649.02 INVERSIÓN NUEVA EN MATERIL INVENTARIABLE DE LABORATORIO</t>
  </si>
  <si>
    <t>649.03 INVERSIÓN NUEVA EN MAQUINARIA</t>
  </si>
  <si>
    <t>649.00 INVERSIÓN NUEVA EN TERRENOS</t>
  </si>
  <si>
    <t>648.01 PUBLICIDAD, DIFUSIÓN Y PR</t>
  </si>
  <si>
    <t>649.04 INVERSIÓN NUEVA EN INSTALACIONES</t>
  </si>
  <si>
    <t>649.05 INVERSIÓN NUEVA EN UTILLAJE</t>
  </si>
  <si>
    <t>649.07 INVERSIÓN NUEVA EN MOBILIARIO</t>
  </si>
  <si>
    <t>649.08 INVERSIÓN NUEVA EN EQUIPOS PARA PROCESOS DE INFORMACIÓN</t>
  </si>
  <si>
    <t>649.21 INVERSIÓN EN INVESTIGACIÓN Y DESARROLLO</t>
  </si>
  <si>
    <t>649.24 INVERSIÓN EN FONDOS BIBLIOGRÁFICOS</t>
  </si>
  <si>
    <t>224.01 SEGUROS DE EDIFICIOS Y LOCALES</t>
  </si>
  <si>
    <t>224.02 SEGUROS DE VIDA Y ACCIDENTES DE ALUMNOS</t>
  </si>
  <si>
    <t>224.03 SEGUROS DE RESPONSABILIDAD CIVIL</t>
  </si>
  <si>
    <t>224.04 SEGUROS DE VEHÍCULOS</t>
  </si>
  <si>
    <t>224.05 SEGUROS DE BIENES MUEBLES</t>
  </si>
  <si>
    <t>224.99 OTROS SEGUROS</t>
  </si>
  <si>
    <t>231.15 PERSONAL UPM PAS FUNCIONARIO</t>
  </si>
  <si>
    <t>231.13 PERSONAL UPM PDI FUNCIONARIO</t>
  </si>
  <si>
    <t>230.15 PERSONAL UPM PAS FUNCIONARIO</t>
  </si>
  <si>
    <t>640.12 PE.CO.CO. CA. A PR. INV.</t>
  </si>
  <si>
    <t>641.02 FOTOCOPIAS</t>
  </si>
  <si>
    <t>642.04 ARRENDAMIENTO DE UTILLAJE</t>
  </si>
  <si>
    <t>642.06 ARRENDAMIENTO DE MOBILIARIO</t>
  </si>
  <si>
    <t>642.08 ARRENDAMIENTO DE INMOVILIZADO</t>
  </si>
  <si>
    <t>644.05 TELÉFONO</t>
  </si>
  <si>
    <t>644.06 COMUNICACIONES POSTALES</t>
  </si>
  <si>
    <t>644.08 OTRAS COMUNICACIONES</t>
  </si>
  <si>
    <t>646.05 ESTUDIOS Y TRABAJOS TÉCNICOS</t>
  </si>
  <si>
    <t>646.01 SEGURIDAD</t>
  </si>
  <si>
    <t>649.09 INVERSIÓN NUEVA EN OTRO INMOVILIZADO MATERIAL</t>
  </si>
  <si>
    <t>649.11 INVERSIÓN DE REPOSICIÓN EN EDIFICIOS Y OTRAS CONSTRUCCIONES</t>
  </si>
  <si>
    <t>649.12  INVERSIÓN DE REPOSICIÓN EN MATERIAL INVENTARIABLE DE LABORATORIO</t>
  </si>
  <si>
    <t>649.13  INVERSIÓN DE REPOSICIÓN EN MAQUINARIA</t>
  </si>
  <si>
    <t>649.14  INVERSIÓN DE REPOSICIÓN EN INSTALACIONES</t>
  </si>
  <si>
    <t>649.17  INVERSIÓN DE REPOSICIÓN EN MOBILIARIO Y ENSERES</t>
  </si>
  <si>
    <t>649.01 INVERSIÓN NUEVA EN EDIFICIOS</t>
  </si>
  <si>
    <t>649.19  INVERSIÓN DE REPOSICIÓN EN OTRO INMOVILIZADO MATERIAL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</si>
</sst>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NumberFormat="1" applyFill="1" applyBorder="1" applyAlignment="1" applyProtection="1">
      <alignment/>
      <protection/>
    </xf>
    <xf numFmtId="4" fontId="7" fillId="33" borderId="10" xfId="0" applyNumberFormat="1" applyFont="1" applyFill="1" applyBorder="1" applyAlignment="1">
      <alignment horizontal="right" vertical="center"/>
    </xf>
    <xf numFmtId="4" fontId="5" fillId="2" borderId="10" xfId="49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4" fontId="5" fillId="8" borderId="10" xfId="49" applyNumberFormat="1" applyFont="1" applyFill="1" applyBorder="1" applyAlignment="1">
      <alignment horizontal="right" vertical="center"/>
    </xf>
    <xf numFmtId="4" fontId="5" fillId="8" borderId="10" xfId="49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4" fontId="5" fillId="14" borderId="10" xfId="49" applyNumberFormat="1" applyFont="1" applyFill="1" applyBorder="1" applyAlignment="1">
      <alignment horizontal="right" vertical="center"/>
    </xf>
    <xf numFmtId="4" fontId="5" fillId="14" borderId="10" xfId="49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" fontId="5" fillId="14" borderId="10" xfId="0" applyNumberFormat="1" applyFont="1" applyFill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right" vertical="center"/>
    </xf>
    <xf numFmtId="4" fontId="5" fillId="8" borderId="10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49" applyNumberFormat="1" applyFont="1" applyFill="1" applyBorder="1" applyAlignment="1">
      <alignment horizontal="right" vertical="center"/>
    </xf>
    <xf numFmtId="4" fontId="5" fillId="34" borderId="10" xfId="49" applyNumberFormat="1" applyFont="1" applyFill="1" applyBorder="1" applyAlignment="1">
      <alignment horizontal="center" vertical="center"/>
    </xf>
    <xf numFmtId="0" fontId="5" fillId="14" borderId="10" xfId="0" applyNumberFormat="1" applyFont="1" applyFill="1" applyBorder="1" applyAlignment="1">
      <alignment horizontal="center" vertical="center"/>
    </xf>
    <xf numFmtId="0" fontId="5" fillId="14" borderId="10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ill="1" applyBorder="1" applyAlignment="1" applyProtection="1">
      <alignment/>
      <protection/>
    </xf>
    <xf numFmtId="0" fontId="6" fillId="35" borderId="10" xfId="0" applyFont="1" applyFill="1" applyBorder="1" applyAlignment="1">
      <alignment/>
    </xf>
    <xf numFmtId="4" fontId="6" fillId="35" borderId="10" xfId="49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4" fontId="6" fillId="35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4" fontId="6" fillId="35" borderId="10" xfId="49" applyNumberFormat="1" applyFont="1" applyFill="1" applyBorder="1" applyAlignment="1" applyProtection="1">
      <alignment horizontal="right"/>
      <protection/>
    </xf>
    <xf numFmtId="0" fontId="7" fillId="35" borderId="10" xfId="0" applyNumberFormat="1" applyFont="1" applyFill="1" applyBorder="1" applyAlignment="1" applyProtection="1">
      <alignment horizontal="center"/>
      <protection/>
    </xf>
    <xf numFmtId="0" fontId="9" fillId="35" borderId="0" xfId="0" applyNumberFormat="1" applyFont="1" applyFill="1" applyBorder="1" applyAlignment="1" applyProtection="1">
      <alignment/>
      <protection/>
    </xf>
    <xf numFmtId="4" fontId="7" fillId="33" borderId="12" xfId="0" applyNumberFormat="1" applyFont="1" applyFill="1" applyBorder="1" applyAlignment="1">
      <alignment horizontal="right" vertical="center"/>
    </xf>
    <xf numFmtId="4" fontId="0" fillId="35" borderId="0" xfId="0" applyNumberForma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4" fontId="10" fillId="35" borderId="10" xfId="49" applyNumberFormat="1" applyFont="1" applyFill="1" applyBorder="1" applyAlignment="1">
      <alignment horizontal="right"/>
    </xf>
    <xf numFmtId="4" fontId="7" fillId="33" borderId="10" xfId="53" applyNumberFormat="1" applyFont="1" applyFill="1" applyBorder="1" applyAlignment="1">
      <alignment horizontal="right" vertical="center"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7" fillId="33" borderId="11" xfId="53" applyNumberFormat="1" applyFont="1" applyFill="1" applyBorder="1" applyAlignment="1">
      <alignment horizontal="right" vertical="center"/>
      <protection/>
    </xf>
    <xf numFmtId="0" fontId="7" fillId="33" borderId="10" xfId="53" applyNumberFormat="1" applyFont="1" applyFill="1" applyBorder="1" applyAlignment="1">
      <alignment horizontal="right" vertical="center"/>
      <protection/>
    </xf>
    <xf numFmtId="0" fontId="7" fillId="35" borderId="0" xfId="0" applyNumberFormat="1" applyFont="1" applyFill="1" applyBorder="1" applyAlignment="1" applyProtection="1">
      <alignment/>
      <protection/>
    </xf>
    <xf numFmtId="4" fontId="7" fillId="35" borderId="0" xfId="0" applyNumberFormat="1" applyFont="1" applyFill="1" applyBorder="1" applyAlignment="1" applyProtection="1">
      <alignment/>
      <protection/>
    </xf>
    <xf numFmtId="4" fontId="7" fillId="0" borderId="10" xfId="53" applyNumberFormat="1" applyFont="1" applyBorder="1" applyAlignment="1">
      <alignment horizontal="right" vertical="center"/>
      <protection/>
    </xf>
    <xf numFmtId="0" fontId="6" fillId="36" borderId="10" xfId="0" applyFont="1" applyFill="1" applyBorder="1" applyAlignment="1">
      <alignment/>
    </xf>
    <xf numFmtId="0" fontId="7" fillId="35" borderId="10" xfId="0" applyNumberFormat="1" applyFont="1" applyFill="1" applyBorder="1" applyAlignment="1" applyProtection="1">
      <alignment/>
      <protection/>
    </xf>
    <xf numFmtId="0" fontId="7" fillId="35" borderId="13" xfId="0" applyNumberFormat="1" applyFont="1" applyFill="1" applyBorder="1" applyAlignment="1" applyProtection="1">
      <alignment/>
      <protection/>
    </xf>
    <xf numFmtId="0" fontId="4" fillId="35" borderId="14" xfId="0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83"/>
  <sheetViews>
    <sheetView zoomScalePageLayoutView="0" workbookViewId="0" topLeftCell="A309">
      <selection activeCell="A289" sqref="A289"/>
    </sheetView>
  </sheetViews>
  <sheetFormatPr defaultColWidth="11.421875" defaultRowHeight="12.75"/>
  <cols>
    <col min="1" max="1" width="61.8515625" style="25" customWidth="1"/>
    <col min="2" max="4" width="13.7109375" style="25" customWidth="1"/>
    <col min="5" max="5" width="14.28125" style="38" customWidth="1"/>
    <col min="6" max="6" width="11.421875" style="25" customWidth="1"/>
    <col min="7" max="7" width="12.28125" style="25" bestFit="1" customWidth="1"/>
    <col min="8" max="16384" width="11.421875" style="25" customWidth="1"/>
  </cols>
  <sheetData>
    <row r="1" spans="1:5" ht="26.25" customHeight="1">
      <c r="A1" s="54" t="s">
        <v>237</v>
      </c>
      <c r="B1" s="54"/>
      <c r="C1" s="54"/>
      <c r="D1" s="54"/>
      <c r="E1" s="54"/>
    </row>
    <row r="2" spans="1:5" ht="27.75" customHeight="1">
      <c r="A2" s="9" t="s">
        <v>23</v>
      </c>
      <c r="B2" s="21">
        <v>2015</v>
      </c>
      <c r="C2" s="21">
        <v>2014</v>
      </c>
      <c r="D2" s="22" t="s">
        <v>236</v>
      </c>
      <c r="E2" s="13" t="s">
        <v>212</v>
      </c>
    </row>
    <row r="3" spans="1:5" ht="12.75">
      <c r="A3" s="12" t="s">
        <v>24</v>
      </c>
      <c r="B3" s="2">
        <f>B4+B5</f>
        <v>120281389.52</v>
      </c>
      <c r="C3" s="2">
        <f>C4+C5</f>
        <v>115935214.72</v>
      </c>
      <c r="D3" s="3">
        <f>B3-C3</f>
        <v>4346174.799999997</v>
      </c>
      <c r="E3" s="4">
        <f>D3/C3*100</f>
        <v>3.7487960931427318</v>
      </c>
    </row>
    <row r="4" spans="1:5" ht="12.75">
      <c r="A4" s="26" t="s">
        <v>25</v>
      </c>
      <c r="B4" s="1">
        <v>55549667.94</v>
      </c>
      <c r="C4" s="43">
        <v>53279432.86</v>
      </c>
      <c r="D4" s="28">
        <f>B4-C4</f>
        <v>2270235.079999998</v>
      </c>
      <c r="E4" s="29"/>
    </row>
    <row r="5" spans="1:5" ht="12.75">
      <c r="A5" s="26" t="s">
        <v>26</v>
      </c>
      <c r="B5" s="23">
        <v>64731721.58</v>
      </c>
      <c r="C5" s="43">
        <v>62655781.86</v>
      </c>
      <c r="D5" s="28">
        <f>B5-C5</f>
        <v>2075939.7199999988</v>
      </c>
      <c r="E5" s="29"/>
    </row>
    <row r="6" spans="1:5" ht="12.75">
      <c r="A6" s="16" t="s">
        <v>27</v>
      </c>
      <c r="B6" s="2">
        <f>SUM(B7:B9)</f>
        <v>50378609.72</v>
      </c>
      <c r="C6" s="2">
        <f>SUM(C7:C9)</f>
        <v>52642939.769999996</v>
      </c>
      <c r="D6" s="3">
        <f aca="true" t="shared" si="0" ref="D6:D71">B6-C6</f>
        <v>-2264330.049999997</v>
      </c>
      <c r="E6" s="4">
        <f>D6/C6*100</f>
        <v>-4.301298635473216</v>
      </c>
    </row>
    <row r="7" spans="1:5" ht="12.75">
      <c r="A7" s="26" t="s">
        <v>28</v>
      </c>
      <c r="B7" s="44">
        <v>31697881.92</v>
      </c>
      <c r="C7" s="43">
        <v>35843744.41</v>
      </c>
      <c r="D7" s="28">
        <f>B7-C7</f>
        <v>-4145862.4899999946</v>
      </c>
      <c r="E7" s="29"/>
    </row>
    <row r="8" spans="1:5" ht="12.75">
      <c r="A8" s="26" t="s">
        <v>224</v>
      </c>
      <c r="B8" s="45">
        <v>0</v>
      </c>
      <c r="C8" s="27">
        <v>130502.74</v>
      </c>
      <c r="D8" s="28">
        <f>B8-C8</f>
        <v>-130502.74</v>
      </c>
      <c r="E8" s="29"/>
    </row>
    <row r="9" spans="1:5" ht="12.75">
      <c r="A9" s="26" t="s">
        <v>29</v>
      </c>
      <c r="B9" s="46">
        <v>18680727.8</v>
      </c>
      <c r="C9" s="27">
        <v>16668692.62</v>
      </c>
      <c r="D9" s="28">
        <f>B9-C9</f>
        <v>2012035.1800000016</v>
      </c>
      <c r="E9" s="29"/>
    </row>
    <row r="10" spans="1:5" ht="12.75">
      <c r="A10" s="16" t="s">
        <v>30</v>
      </c>
      <c r="B10" s="2">
        <f>SUM(B11:B12)</f>
        <v>110038.58</v>
      </c>
      <c r="C10" s="2">
        <f>SUM(C11:C12)</f>
        <v>144810.24</v>
      </c>
      <c r="D10" s="3">
        <f t="shared" si="0"/>
        <v>-34771.65999999999</v>
      </c>
      <c r="E10" s="4">
        <f>D10/C10*100</f>
        <v>-24.01187927041623</v>
      </c>
    </row>
    <row r="11" spans="1:5" ht="12.75">
      <c r="A11" s="26" t="s">
        <v>31</v>
      </c>
      <c r="B11" s="47">
        <v>0</v>
      </c>
      <c r="C11" s="27">
        <v>0</v>
      </c>
      <c r="D11" s="30">
        <f t="shared" si="0"/>
        <v>0</v>
      </c>
      <c r="E11" s="29"/>
    </row>
    <row r="12" spans="1:5" ht="12.75">
      <c r="A12" s="26" t="s">
        <v>32</v>
      </c>
      <c r="B12" s="44">
        <v>110038.58</v>
      </c>
      <c r="C12" s="27">
        <v>144810.24</v>
      </c>
      <c r="D12" s="30">
        <f t="shared" si="0"/>
        <v>-34771.65999999999</v>
      </c>
      <c r="E12" s="29"/>
    </row>
    <row r="13" spans="1:5" ht="12.75">
      <c r="A13" s="16" t="s">
        <v>33</v>
      </c>
      <c r="B13" s="2">
        <f>SUM(B14:B15)</f>
        <v>6202131.869999999</v>
      </c>
      <c r="C13" s="2">
        <f>SUM(C14:C15)</f>
        <v>5870147.63</v>
      </c>
      <c r="D13" s="3">
        <f>B13-C13</f>
        <v>331984.2399999993</v>
      </c>
      <c r="E13" s="4">
        <f>D13/C13*100</f>
        <v>5.655466624099184</v>
      </c>
    </row>
    <row r="14" spans="1:5" ht="12.75">
      <c r="A14" s="26" t="s">
        <v>0</v>
      </c>
      <c r="B14" s="27">
        <v>6170906.31</v>
      </c>
      <c r="C14" s="27">
        <v>5854614.63</v>
      </c>
      <c r="D14" s="28">
        <f>B14-C14</f>
        <v>316291.6799999997</v>
      </c>
      <c r="E14" s="29"/>
    </row>
    <row r="15" spans="1:5" ht="12.75">
      <c r="A15" s="26" t="s">
        <v>1</v>
      </c>
      <c r="B15" s="27">
        <v>31225.56</v>
      </c>
      <c r="C15" s="27">
        <v>15533</v>
      </c>
      <c r="D15" s="28">
        <f>B15-C15</f>
        <v>15692.560000000001</v>
      </c>
      <c r="E15" s="29"/>
    </row>
    <row r="16" spans="1:5" ht="12.75">
      <c r="A16" s="16" t="s">
        <v>34</v>
      </c>
      <c r="B16" s="2">
        <f>SUM(B17:B21)</f>
        <v>26958682.009999998</v>
      </c>
      <c r="C16" s="2">
        <f>SUM(C17:C21)</f>
        <v>26741443.689999998</v>
      </c>
      <c r="D16" s="3">
        <f t="shared" si="0"/>
        <v>217238.3200000003</v>
      </c>
      <c r="E16" s="4">
        <f>D16/C16*100</f>
        <v>0.8123657141264848</v>
      </c>
    </row>
    <row r="17" spans="1:5" ht="12.75">
      <c r="A17" s="26" t="s">
        <v>199</v>
      </c>
      <c r="B17" s="27">
        <v>25486164.24</v>
      </c>
      <c r="C17" s="27">
        <v>26480829.7</v>
      </c>
      <c r="D17" s="28">
        <f t="shared" si="0"/>
        <v>-994665.4600000009</v>
      </c>
      <c r="E17" s="29"/>
    </row>
    <row r="18" spans="1:5" ht="12.75">
      <c r="A18" s="26" t="s">
        <v>35</v>
      </c>
      <c r="B18" s="27">
        <v>1261017.99</v>
      </c>
      <c r="C18" s="27">
        <v>0</v>
      </c>
      <c r="D18" s="28">
        <f t="shared" si="0"/>
        <v>1261017.99</v>
      </c>
      <c r="E18" s="29"/>
    </row>
    <row r="19" spans="1:5" ht="12.75">
      <c r="A19" s="26" t="s">
        <v>36</v>
      </c>
      <c r="B19" s="27">
        <v>188389.3</v>
      </c>
      <c r="C19" s="27">
        <v>260613.99</v>
      </c>
      <c r="D19" s="28">
        <f t="shared" si="0"/>
        <v>-72224.69</v>
      </c>
      <c r="E19" s="29"/>
    </row>
    <row r="20" spans="1:5" ht="12.75">
      <c r="A20" s="26" t="s">
        <v>37</v>
      </c>
      <c r="B20" s="27">
        <v>22451.45</v>
      </c>
      <c r="C20" s="27">
        <v>0</v>
      </c>
      <c r="D20" s="28">
        <f t="shared" si="0"/>
        <v>22451.45</v>
      </c>
      <c r="E20" s="29"/>
    </row>
    <row r="21" spans="1:5" ht="12.75">
      <c r="A21" s="26" t="s">
        <v>38</v>
      </c>
      <c r="B21" s="27">
        <v>659.03</v>
      </c>
      <c r="C21" s="27">
        <v>0</v>
      </c>
      <c r="D21" s="28">
        <f>B21-C21</f>
        <v>659.03</v>
      </c>
      <c r="E21" s="29"/>
    </row>
    <row r="22" spans="1:5" ht="18" customHeight="1">
      <c r="A22" s="6" t="s">
        <v>39</v>
      </c>
      <c r="B22" s="7">
        <f>B16+B13+B10+B6+B3</f>
        <v>203930851.7</v>
      </c>
      <c r="C22" s="7">
        <f>C16+C13+C10+C6+C3</f>
        <v>201334556.04999998</v>
      </c>
      <c r="D22" s="14">
        <f t="shared" si="0"/>
        <v>2596295.650000006</v>
      </c>
      <c r="E22" s="15">
        <f>D22/C22*100</f>
        <v>1.2895429880180305</v>
      </c>
    </row>
    <row r="23" spans="1:5" ht="12.75">
      <c r="A23" s="12" t="s">
        <v>40</v>
      </c>
      <c r="B23" s="2">
        <f>SUM(B24:B35)</f>
        <v>2443724.59</v>
      </c>
      <c r="C23" s="2">
        <f>SUM(C24:C35)</f>
        <v>2442436.53</v>
      </c>
      <c r="D23" s="3">
        <f t="shared" si="0"/>
        <v>1288.0600000000559</v>
      </c>
      <c r="E23" s="4">
        <f>D23/C23*100</f>
        <v>0.052736682578198094</v>
      </c>
    </row>
    <row r="24" spans="1:5" ht="12.75">
      <c r="A24" s="26" t="s">
        <v>41</v>
      </c>
      <c r="B24" s="49">
        <v>0</v>
      </c>
      <c r="C24" s="27">
        <v>0</v>
      </c>
      <c r="D24" s="28">
        <f>B24-C24</f>
        <v>0</v>
      </c>
      <c r="E24" s="29"/>
    </row>
    <row r="25" spans="1:5" ht="12.75">
      <c r="A25" s="26" t="s">
        <v>226</v>
      </c>
      <c r="B25" s="27">
        <v>1786043.04</v>
      </c>
      <c r="C25" s="27">
        <v>1647842.42</v>
      </c>
      <c r="D25" s="28">
        <f>B25-C25</f>
        <v>138200.6200000001</v>
      </c>
      <c r="E25" s="29"/>
    </row>
    <row r="26" spans="1:5" ht="12.75">
      <c r="A26" s="26" t="s">
        <v>42</v>
      </c>
      <c r="B26" s="27">
        <v>13319.57</v>
      </c>
      <c r="C26" s="27">
        <v>1519.49</v>
      </c>
      <c r="D26" s="28">
        <f>B26-C26</f>
        <v>11800.08</v>
      </c>
      <c r="E26" s="29"/>
    </row>
    <row r="27" spans="1:5" ht="12.75">
      <c r="A27" s="26" t="s">
        <v>225</v>
      </c>
      <c r="B27" s="27">
        <v>2500.89</v>
      </c>
      <c r="C27" s="27">
        <v>4376.97</v>
      </c>
      <c r="D27" s="28">
        <f>B27-C27</f>
        <v>-1876.0800000000004</v>
      </c>
      <c r="E27" s="29"/>
    </row>
    <row r="28" spans="1:5" ht="12.75">
      <c r="A28" s="26" t="s">
        <v>200</v>
      </c>
      <c r="B28" s="27">
        <v>10000</v>
      </c>
      <c r="C28" s="27">
        <v>10777.92</v>
      </c>
      <c r="D28" s="28">
        <f aca="true" t="shared" si="1" ref="D28:D35">B28-C28</f>
        <v>-777.9200000000001</v>
      </c>
      <c r="E28" s="29"/>
    </row>
    <row r="29" spans="1:5" ht="12.75">
      <c r="A29" s="26" t="s">
        <v>213</v>
      </c>
      <c r="B29" s="27">
        <v>1786.91</v>
      </c>
      <c r="C29" s="27">
        <v>191.27</v>
      </c>
      <c r="D29" s="28">
        <f t="shared" si="1"/>
        <v>1595.64</v>
      </c>
      <c r="E29" s="29"/>
    </row>
    <row r="30" spans="1:5" ht="12.75">
      <c r="A30" s="26" t="s">
        <v>43</v>
      </c>
      <c r="B30" s="27">
        <v>30267.46</v>
      </c>
      <c r="C30" s="27">
        <v>35603.92</v>
      </c>
      <c r="D30" s="28">
        <f t="shared" si="1"/>
        <v>-5336.459999999999</v>
      </c>
      <c r="E30" s="29"/>
    </row>
    <row r="31" spans="1:5" ht="12.75">
      <c r="A31" s="26" t="s">
        <v>227</v>
      </c>
      <c r="B31" s="27">
        <v>0</v>
      </c>
      <c r="C31" s="27">
        <v>58.46</v>
      </c>
      <c r="D31" s="28">
        <f t="shared" si="1"/>
        <v>-58.46</v>
      </c>
      <c r="E31" s="29"/>
    </row>
    <row r="32" spans="1:5" ht="12.75">
      <c r="A32" s="26" t="s">
        <v>44</v>
      </c>
      <c r="B32" s="27">
        <v>215139.18</v>
      </c>
      <c r="C32" s="27">
        <v>250358.67</v>
      </c>
      <c r="D32" s="28">
        <f t="shared" si="1"/>
        <v>-35219.49000000002</v>
      </c>
      <c r="E32" s="29"/>
    </row>
    <row r="33" spans="1:5" ht="12.75">
      <c r="A33" s="26" t="s">
        <v>45</v>
      </c>
      <c r="B33" s="27">
        <v>375387.57</v>
      </c>
      <c r="C33" s="27">
        <v>472564.25</v>
      </c>
      <c r="D33" s="28">
        <f t="shared" si="1"/>
        <v>-97176.68</v>
      </c>
      <c r="E33" s="29"/>
    </row>
    <row r="34" spans="1:5" ht="12.75">
      <c r="A34" s="26" t="s">
        <v>46</v>
      </c>
      <c r="B34" s="27">
        <v>1104</v>
      </c>
      <c r="C34" s="27">
        <v>1587</v>
      </c>
      <c r="D34" s="28">
        <f t="shared" si="1"/>
        <v>-483</v>
      </c>
      <c r="E34" s="29"/>
    </row>
    <row r="35" spans="1:5" ht="12.75">
      <c r="A35" s="26" t="s">
        <v>47</v>
      </c>
      <c r="B35" s="27">
        <v>8175.97</v>
      </c>
      <c r="C35" s="27">
        <v>17556.16</v>
      </c>
      <c r="D35" s="28">
        <f t="shared" si="1"/>
        <v>-9380.189999999999</v>
      </c>
      <c r="E35" s="29"/>
    </row>
    <row r="36" spans="1:5" ht="12.75">
      <c r="A36" s="12" t="s">
        <v>48</v>
      </c>
      <c r="B36" s="2">
        <f>SUM(B37:B50)</f>
        <v>2103597.83</v>
      </c>
      <c r="C36" s="2">
        <f>SUM(C37:C50)</f>
        <v>2328561.23</v>
      </c>
      <c r="D36" s="3">
        <f t="shared" si="0"/>
        <v>-224963.3999999999</v>
      </c>
      <c r="E36" s="4">
        <f>D36/C36*100</f>
        <v>-9.661047220991476</v>
      </c>
    </row>
    <row r="37" spans="1:5" ht="12.75">
      <c r="A37" s="26" t="s">
        <v>49</v>
      </c>
      <c r="B37" s="39">
        <v>2710.4</v>
      </c>
      <c r="C37" s="39">
        <v>2286.9</v>
      </c>
      <c r="D37" s="31">
        <f t="shared" si="0"/>
        <v>423.5</v>
      </c>
      <c r="E37" s="29"/>
    </row>
    <row r="38" spans="1:5" ht="12.75">
      <c r="A38" s="26" t="s">
        <v>201</v>
      </c>
      <c r="B38" s="23">
        <v>12044.64</v>
      </c>
      <c r="C38" s="23">
        <v>22300.78</v>
      </c>
      <c r="D38" s="31">
        <f t="shared" si="0"/>
        <v>-10256.14</v>
      </c>
      <c r="E38" s="29"/>
    </row>
    <row r="39" spans="1:5" ht="12.75">
      <c r="A39" s="26" t="s">
        <v>202</v>
      </c>
      <c r="B39" s="27">
        <v>9683.05</v>
      </c>
      <c r="C39" s="27">
        <v>11714.01</v>
      </c>
      <c r="D39" s="31">
        <f t="shared" si="0"/>
        <v>-2030.960000000001</v>
      </c>
      <c r="E39" s="29"/>
    </row>
    <row r="40" spans="1:5" ht="12.75">
      <c r="A40" s="26" t="s">
        <v>50</v>
      </c>
      <c r="B40" s="27">
        <v>429454.26</v>
      </c>
      <c r="C40" s="27">
        <v>420876.22</v>
      </c>
      <c r="D40" s="31">
        <f t="shared" si="0"/>
        <v>8578.040000000037</v>
      </c>
      <c r="E40" s="29"/>
    </row>
    <row r="41" spans="1:5" ht="12.75">
      <c r="A41" s="5" t="s">
        <v>51</v>
      </c>
      <c r="B41" s="27">
        <v>139302.13</v>
      </c>
      <c r="C41" s="27">
        <v>184452.46</v>
      </c>
      <c r="D41" s="31">
        <f t="shared" si="0"/>
        <v>-45150.32999999999</v>
      </c>
      <c r="E41" s="29"/>
    </row>
    <row r="42" spans="1:5" ht="12.75">
      <c r="A42" s="26" t="s">
        <v>52</v>
      </c>
      <c r="B42" s="27">
        <v>90.27</v>
      </c>
      <c r="C42" s="27">
        <v>5522.58</v>
      </c>
      <c r="D42" s="31">
        <f t="shared" si="0"/>
        <v>-5432.3099999999995</v>
      </c>
      <c r="E42" s="29"/>
    </row>
    <row r="43" spans="1:5" ht="12.75">
      <c r="A43" s="26" t="s">
        <v>53</v>
      </c>
      <c r="B43" s="27">
        <v>728531.99</v>
      </c>
      <c r="C43" s="27">
        <v>902690</v>
      </c>
      <c r="D43" s="31">
        <f t="shared" si="0"/>
        <v>-174158.01</v>
      </c>
      <c r="E43" s="29"/>
    </row>
    <row r="44" spans="1:5" ht="12.75">
      <c r="A44" s="5" t="s">
        <v>54</v>
      </c>
      <c r="B44" s="27">
        <v>118458.87</v>
      </c>
      <c r="C44" s="27">
        <v>100358.53</v>
      </c>
      <c r="D44" s="31">
        <f t="shared" si="0"/>
        <v>18100.339999999997</v>
      </c>
      <c r="E44" s="29"/>
    </row>
    <row r="45" spans="1:5" ht="12.75">
      <c r="A45" s="5" t="s">
        <v>55</v>
      </c>
      <c r="B45" s="27">
        <v>908.66</v>
      </c>
      <c r="C45" s="27">
        <v>2158.27</v>
      </c>
      <c r="D45" s="31">
        <f t="shared" si="0"/>
        <v>-1249.6100000000001</v>
      </c>
      <c r="E45" s="29"/>
    </row>
    <row r="46" spans="1:5" ht="12.75">
      <c r="A46" s="26" t="s">
        <v>2</v>
      </c>
      <c r="B46" s="27">
        <v>5775.23</v>
      </c>
      <c r="C46" s="27">
        <v>16433.77</v>
      </c>
      <c r="D46" s="31">
        <f t="shared" si="0"/>
        <v>-10658.54</v>
      </c>
      <c r="E46" s="29"/>
    </row>
    <row r="47" spans="1:5" ht="12.75">
      <c r="A47" s="26" t="s">
        <v>3</v>
      </c>
      <c r="B47" s="27">
        <v>59744.47</v>
      </c>
      <c r="C47" s="27">
        <v>107995.29</v>
      </c>
      <c r="D47" s="31">
        <f t="shared" si="0"/>
        <v>-48250.81999999999</v>
      </c>
      <c r="E47" s="32"/>
    </row>
    <row r="48" spans="1:5" ht="12.75">
      <c r="A48" s="26" t="s">
        <v>228</v>
      </c>
      <c r="B48" s="27">
        <v>106644.76</v>
      </c>
      <c r="C48" s="27">
        <v>55687.92</v>
      </c>
      <c r="D48" s="31">
        <f t="shared" si="0"/>
        <v>50956.84</v>
      </c>
      <c r="E48" s="32"/>
    </row>
    <row r="49" spans="1:5" ht="12.75">
      <c r="A49" s="26" t="s">
        <v>56</v>
      </c>
      <c r="B49" s="27">
        <v>484963.13</v>
      </c>
      <c r="C49" s="27">
        <v>494289.13</v>
      </c>
      <c r="D49" s="31">
        <f t="shared" si="0"/>
        <v>-9326</v>
      </c>
      <c r="E49" s="29"/>
    </row>
    <row r="50" spans="1:5" ht="12.75">
      <c r="A50" s="26" t="s">
        <v>57</v>
      </c>
      <c r="B50" s="27">
        <v>5285.97</v>
      </c>
      <c r="C50" s="27">
        <v>1795.37</v>
      </c>
      <c r="D50" s="31">
        <f t="shared" si="0"/>
        <v>3490.6000000000004</v>
      </c>
      <c r="E50" s="29"/>
    </row>
    <row r="51" spans="1:5" ht="12.75">
      <c r="A51" s="12" t="s">
        <v>58</v>
      </c>
      <c r="B51" s="2">
        <f>SUM(B52:B109)-B62</f>
        <v>27534481.98</v>
      </c>
      <c r="C51" s="2">
        <f>SUM(C52:C109)-C62</f>
        <v>28041581.580000002</v>
      </c>
      <c r="D51" s="3">
        <f t="shared" si="0"/>
        <v>-507099.6000000015</v>
      </c>
      <c r="E51" s="4">
        <f>D51/C51*100</f>
        <v>-1.8083844470515826</v>
      </c>
    </row>
    <row r="52" spans="1:5" ht="12.75">
      <c r="A52" s="26" t="s">
        <v>59</v>
      </c>
      <c r="B52" s="27">
        <v>223759.23</v>
      </c>
      <c r="C52" s="27">
        <v>223659.11</v>
      </c>
      <c r="D52" s="31">
        <f t="shared" si="0"/>
        <v>100.12000000002445</v>
      </c>
      <c r="E52" s="29"/>
    </row>
    <row r="53" spans="1:5" ht="12.75">
      <c r="A53" s="26" t="s">
        <v>60</v>
      </c>
      <c r="B53" s="27">
        <v>78008.76</v>
      </c>
      <c r="C53" s="27">
        <v>90745.84</v>
      </c>
      <c r="D53" s="31">
        <f t="shared" si="0"/>
        <v>-12737.080000000002</v>
      </c>
      <c r="E53" s="29"/>
    </row>
    <row r="54" spans="1:5" ht="12.75">
      <c r="A54" s="26" t="s">
        <v>61</v>
      </c>
      <c r="B54" s="27">
        <v>597120.11</v>
      </c>
      <c r="C54" s="27">
        <v>654215.33</v>
      </c>
      <c r="D54" s="31">
        <f t="shared" si="0"/>
        <v>-57095.21999999997</v>
      </c>
      <c r="E54" s="29"/>
    </row>
    <row r="55" spans="1:5" ht="12.75">
      <c r="A55" s="5" t="s">
        <v>62</v>
      </c>
      <c r="B55" s="27">
        <v>18972.11</v>
      </c>
      <c r="C55" s="27">
        <v>28522.08</v>
      </c>
      <c r="D55" s="31">
        <f t="shared" si="0"/>
        <v>-9549.970000000001</v>
      </c>
      <c r="E55" s="29"/>
    </row>
    <row r="56" spans="1:5" ht="12.75">
      <c r="A56" s="5" t="s">
        <v>4</v>
      </c>
      <c r="B56" s="27">
        <v>213798.86</v>
      </c>
      <c r="C56" s="27">
        <v>183946.14</v>
      </c>
      <c r="D56" s="31">
        <f t="shared" si="0"/>
        <v>29852.719999999972</v>
      </c>
      <c r="E56" s="29"/>
    </row>
    <row r="57" spans="1:5" ht="12.75">
      <c r="A57" s="5" t="s">
        <v>63</v>
      </c>
      <c r="B57" s="27">
        <v>57088.59</v>
      </c>
      <c r="C57" s="27">
        <v>71656.19</v>
      </c>
      <c r="D57" s="31">
        <f t="shared" si="0"/>
        <v>-14567.600000000006</v>
      </c>
      <c r="E57" s="29"/>
    </row>
    <row r="58" spans="1:5" ht="12.75">
      <c r="A58" s="26" t="s">
        <v>64</v>
      </c>
      <c r="B58" s="27">
        <v>11653.43</v>
      </c>
      <c r="C58" s="27">
        <v>48968.92</v>
      </c>
      <c r="D58" s="31">
        <f t="shared" si="0"/>
        <v>-37315.49</v>
      </c>
      <c r="E58" s="29"/>
    </row>
    <row r="59" spans="1:5" ht="12.75">
      <c r="A59" s="26" t="s">
        <v>203</v>
      </c>
      <c r="B59" s="27">
        <v>51621.25</v>
      </c>
      <c r="C59" s="27">
        <v>50180.08</v>
      </c>
      <c r="D59" s="31">
        <f t="shared" si="0"/>
        <v>1441.1699999999983</v>
      </c>
      <c r="E59" s="29"/>
    </row>
    <row r="60" spans="1:5" ht="12.75">
      <c r="A60" s="26" t="s">
        <v>214</v>
      </c>
      <c r="B60" s="27">
        <v>675824.41</v>
      </c>
      <c r="C60" s="27">
        <v>661377.64</v>
      </c>
      <c r="D60" s="31">
        <f>B60-C60</f>
        <v>14446.770000000019</v>
      </c>
      <c r="E60" s="29"/>
    </row>
    <row r="61" spans="1:5" ht="12.75">
      <c r="A61" s="26" t="s">
        <v>229</v>
      </c>
      <c r="B61" s="27">
        <v>6391.6</v>
      </c>
      <c r="C61" s="27">
        <v>382.48</v>
      </c>
      <c r="D61" s="31">
        <f>B61-C61</f>
        <v>6009.120000000001</v>
      </c>
      <c r="E61" s="29"/>
    </row>
    <row r="62" spans="1:5" ht="27.75" customHeight="1">
      <c r="A62" s="9" t="s">
        <v>23</v>
      </c>
      <c r="B62" s="21">
        <v>2015</v>
      </c>
      <c r="C62" s="21">
        <v>2014</v>
      </c>
      <c r="D62" s="22" t="s">
        <v>236</v>
      </c>
      <c r="E62" s="13" t="s">
        <v>212</v>
      </c>
    </row>
    <row r="63" spans="1:5" ht="12.75">
      <c r="A63" s="33" t="s">
        <v>65</v>
      </c>
      <c r="B63" s="44">
        <v>5516737.94</v>
      </c>
      <c r="C63" s="27">
        <v>5558877.72</v>
      </c>
      <c r="D63" s="31">
        <f t="shared" si="0"/>
        <v>-42139.77999999933</v>
      </c>
      <c r="E63" s="29"/>
    </row>
    <row r="64" spans="1:5" ht="12.75">
      <c r="A64" s="26" t="s">
        <v>66</v>
      </c>
      <c r="B64" s="44">
        <v>512523.83</v>
      </c>
      <c r="C64" s="27">
        <v>469020.08</v>
      </c>
      <c r="D64" s="31">
        <f>B64-C64</f>
        <v>43503.75</v>
      </c>
      <c r="E64" s="29"/>
    </row>
    <row r="65" spans="1:5" ht="12.75">
      <c r="A65" s="26" t="s">
        <v>67</v>
      </c>
      <c r="B65" s="44">
        <v>855317.59</v>
      </c>
      <c r="C65" s="27">
        <v>653634.1</v>
      </c>
      <c r="D65" s="31">
        <f t="shared" si="0"/>
        <v>201683.49</v>
      </c>
      <c r="E65" s="29"/>
    </row>
    <row r="66" spans="1:5" ht="12.75">
      <c r="A66" s="26" t="s">
        <v>68</v>
      </c>
      <c r="B66" s="44">
        <v>319635.26</v>
      </c>
      <c r="C66" s="27">
        <v>715218.99</v>
      </c>
      <c r="D66" s="31">
        <f t="shared" si="0"/>
        <v>-395583.73</v>
      </c>
      <c r="E66" s="29"/>
    </row>
    <row r="67" spans="1:5" ht="12.75">
      <c r="A67" s="26" t="s">
        <v>5</v>
      </c>
      <c r="B67" s="44">
        <v>18085.39</v>
      </c>
      <c r="C67" s="27">
        <v>18383.92</v>
      </c>
      <c r="D67" s="31">
        <f t="shared" si="0"/>
        <v>-298.52999999999884</v>
      </c>
      <c r="E67" s="34"/>
    </row>
    <row r="68" spans="1:5" ht="12.75">
      <c r="A68" s="26" t="s">
        <v>69</v>
      </c>
      <c r="B68" s="47">
        <v>144.6</v>
      </c>
      <c r="C68" s="27">
        <v>112.3</v>
      </c>
      <c r="D68" s="31">
        <f t="shared" si="0"/>
        <v>32.3</v>
      </c>
      <c r="E68" s="29"/>
    </row>
    <row r="69" spans="1:5" ht="12.75">
      <c r="A69" s="26" t="s">
        <v>70</v>
      </c>
      <c r="B69" s="44">
        <v>12707.91</v>
      </c>
      <c r="C69" s="27">
        <v>12823.65</v>
      </c>
      <c r="D69" s="31">
        <f t="shared" si="0"/>
        <v>-115.73999999999978</v>
      </c>
      <c r="E69" s="29"/>
    </row>
    <row r="70" spans="1:5" ht="12.75">
      <c r="A70" s="26" t="s">
        <v>71</v>
      </c>
      <c r="B70" s="44">
        <v>14724.03</v>
      </c>
      <c r="C70" s="27">
        <v>11504.88</v>
      </c>
      <c r="D70" s="31">
        <f t="shared" si="0"/>
        <v>3219.1500000000015</v>
      </c>
      <c r="E70" s="29"/>
    </row>
    <row r="71" spans="1:5" ht="12.75">
      <c r="A71" s="26" t="s">
        <v>72</v>
      </c>
      <c r="B71" s="44">
        <v>228423.54</v>
      </c>
      <c r="C71" s="27">
        <v>183881.56</v>
      </c>
      <c r="D71" s="31">
        <f t="shared" si="0"/>
        <v>44541.98000000001</v>
      </c>
      <c r="E71" s="29"/>
    </row>
    <row r="72" spans="1:5" ht="12.75">
      <c r="A72" s="26" t="s">
        <v>73</v>
      </c>
      <c r="B72" s="44">
        <v>201015.7</v>
      </c>
      <c r="C72" s="27">
        <v>211007.71</v>
      </c>
      <c r="D72" s="31">
        <f aca="true" t="shared" si="2" ref="D72:D153">B72-C72</f>
        <v>-9992.00999999998</v>
      </c>
      <c r="E72" s="29"/>
    </row>
    <row r="73" spans="1:5" ht="12.75">
      <c r="A73" s="26" t="s">
        <v>74</v>
      </c>
      <c r="B73" s="44">
        <v>260143.32</v>
      </c>
      <c r="C73" s="27">
        <v>247804.74</v>
      </c>
      <c r="D73" s="31">
        <f t="shared" si="2"/>
        <v>12338.580000000016</v>
      </c>
      <c r="E73" s="29"/>
    </row>
    <row r="74" spans="1:5" ht="12.75">
      <c r="A74" s="26" t="s">
        <v>75</v>
      </c>
      <c r="B74" s="44">
        <v>99655.62</v>
      </c>
      <c r="C74" s="27">
        <v>135633.74</v>
      </c>
      <c r="D74" s="31">
        <f t="shared" si="2"/>
        <v>-35978.119999999995</v>
      </c>
      <c r="E74" s="29"/>
    </row>
    <row r="75" spans="1:5" ht="12.75">
      <c r="A75" s="26" t="s">
        <v>76</v>
      </c>
      <c r="B75" s="44">
        <v>1375591.82</v>
      </c>
      <c r="C75" s="27">
        <v>1499929.02</v>
      </c>
      <c r="D75" s="31">
        <f t="shared" si="2"/>
        <v>-124337.19999999995</v>
      </c>
      <c r="E75" s="29"/>
    </row>
    <row r="76" spans="1:5" ht="12.75">
      <c r="A76" s="26" t="s">
        <v>77</v>
      </c>
      <c r="B76" s="44">
        <v>42921.11</v>
      </c>
      <c r="C76" s="27">
        <v>57676.11</v>
      </c>
      <c r="D76" s="31">
        <f t="shared" si="2"/>
        <v>-14755</v>
      </c>
      <c r="E76" s="29"/>
    </row>
    <row r="77" spans="1:5" ht="12.75">
      <c r="A77" s="26" t="s">
        <v>78</v>
      </c>
      <c r="B77" s="47">
        <v>181.06</v>
      </c>
      <c r="C77" s="27">
        <v>421.68</v>
      </c>
      <c r="D77" s="31">
        <f t="shared" si="2"/>
        <v>-240.62</v>
      </c>
      <c r="E77" s="29"/>
    </row>
    <row r="78" spans="1:5" ht="12.75">
      <c r="A78" s="26" t="s">
        <v>79</v>
      </c>
      <c r="B78" s="44">
        <v>2194.95</v>
      </c>
      <c r="C78" s="27">
        <v>34.63</v>
      </c>
      <c r="D78" s="31">
        <f t="shared" si="2"/>
        <v>2160.3199999999997</v>
      </c>
      <c r="E78" s="29"/>
    </row>
    <row r="79" spans="1:5" ht="12.75">
      <c r="A79" s="26" t="s">
        <v>80</v>
      </c>
      <c r="B79" s="47">
        <v>545.23</v>
      </c>
      <c r="C79" s="27">
        <v>188.28</v>
      </c>
      <c r="D79" s="31">
        <f t="shared" si="2"/>
        <v>356.95000000000005</v>
      </c>
      <c r="E79" s="29"/>
    </row>
    <row r="80" spans="1:5" ht="12.75">
      <c r="A80" s="26" t="s">
        <v>230</v>
      </c>
      <c r="B80" s="50">
        <v>0</v>
      </c>
      <c r="C80" s="27">
        <v>10</v>
      </c>
      <c r="D80" s="31">
        <f t="shared" si="2"/>
        <v>-10</v>
      </c>
      <c r="E80" s="29"/>
    </row>
    <row r="81" spans="1:5" ht="12.75">
      <c r="A81" s="26" t="s">
        <v>6</v>
      </c>
      <c r="B81" s="44">
        <v>45090.46</v>
      </c>
      <c r="C81" s="27">
        <v>45204.28</v>
      </c>
      <c r="D81" s="31">
        <f t="shared" si="2"/>
        <v>-113.81999999999971</v>
      </c>
      <c r="E81" s="29"/>
    </row>
    <row r="82" spans="1:5" ht="12.75">
      <c r="A82" s="26" t="s">
        <v>7</v>
      </c>
      <c r="B82" s="47">
        <v>212.3</v>
      </c>
      <c r="C82" s="27">
        <v>0</v>
      </c>
      <c r="D82" s="31">
        <f t="shared" si="2"/>
        <v>212.3</v>
      </c>
      <c r="E82" s="29"/>
    </row>
    <row r="83" spans="1:5" ht="12.75">
      <c r="A83" s="26" t="s">
        <v>321</v>
      </c>
      <c r="B83" s="44">
        <v>166749.58</v>
      </c>
      <c r="C83" s="27">
        <v>317700.16</v>
      </c>
      <c r="D83" s="31">
        <f t="shared" si="2"/>
        <v>-150950.58</v>
      </c>
      <c r="E83" s="29"/>
    </row>
    <row r="84" spans="1:5" ht="12.75">
      <c r="A84" s="26" t="s">
        <v>322</v>
      </c>
      <c r="B84" s="44">
        <v>57088.18</v>
      </c>
      <c r="C84" s="27">
        <v>35076.06</v>
      </c>
      <c r="D84" s="31">
        <f t="shared" si="2"/>
        <v>22012.120000000003</v>
      </c>
      <c r="E84" s="29"/>
    </row>
    <row r="85" spans="1:5" ht="12.75">
      <c r="A85" s="26" t="s">
        <v>323</v>
      </c>
      <c r="B85" s="44">
        <v>38340.71</v>
      </c>
      <c r="C85" s="27">
        <v>52534.61</v>
      </c>
      <c r="D85" s="31">
        <f t="shared" si="2"/>
        <v>-14193.900000000001</v>
      </c>
      <c r="E85" s="29"/>
    </row>
    <row r="86" spans="1:5" ht="12.75">
      <c r="A86" s="26" t="s">
        <v>324</v>
      </c>
      <c r="B86" s="44">
        <v>9990.44</v>
      </c>
      <c r="C86" s="27">
        <v>9547.83</v>
      </c>
      <c r="D86" s="31">
        <f t="shared" si="2"/>
        <v>442.6100000000006</v>
      </c>
      <c r="E86" s="29"/>
    </row>
    <row r="87" spans="1:5" ht="12.75">
      <c r="A87" s="26" t="s">
        <v>325</v>
      </c>
      <c r="B87" s="47">
        <v>630.6</v>
      </c>
      <c r="C87" s="27">
        <v>39</v>
      </c>
      <c r="D87" s="31">
        <f t="shared" si="2"/>
        <v>591.6</v>
      </c>
      <c r="E87" s="29"/>
    </row>
    <row r="88" spans="1:5" ht="12.75">
      <c r="A88" s="33" t="s">
        <v>326</v>
      </c>
      <c r="B88" s="44">
        <v>15782.99</v>
      </c>
      <c r="C88" s="27">
        <v>0</v>
      </c>
      <c r="D88" s="31">
        <f t="shared" si="2"/>
        <v>15782.99</v>
      </c>
      <c r="E88" s="29"/>
    </row>
    <row r="89" spans="1:5" ht="12.75">
      <c r="A89" s="26" t="s">
        <v>81</v>
      </c>
      <c r="B89" s="44">
        <v>10188.01</v>
      </c>
      <c r="C89" s="27">
        <v>910.28</v>
      </c>
      <c r="D89" s="31">
        <f t="shared" si="2"/>
        <v>9277.73</v>
      </c>
      <c r="E89" s="29"/>
    </row>
    <row r="90" spans="1:5" ht="12.75">
      <c r="A90" s="26" t="s">
        <v>82</v>
      </c>
      <c r="B90" s="44">
        <v>1740.97</v>
      </c>
      <c r="C90" s="27">
        <v>1546.09</v>
      </c>
      <c r="D90" s="31">
        <f t="shared" si="2"/>
        <v>194.8800000000001</v>
      </c>
      <c r="E90" s="29"/>
    </row>
    <row r="91" spans="1:5" ht="12.75">
      <c r="A91" s="26" t="s">
        <v>83</v>
      </c>
      <c r="B91" s="44">
        <v>90074.66</v>
      </c>
      <c r="C91" s="27">
        <v>252994.67</v>
      </c>
      <c r="D91" s="31">
        <f t="shared" si="2"/>
        <v>-162920.01</v>
      </c>
      <c r="E91" s="29"/>
    </row>
    <row r="92" spans="1:5" ht="12.75">
      <c r="A92" s="26" t="s">
        <v>84</v>
      </c>
      <c r="B92" s="44">
        <v>39965.81</v>
      </c>
      <c r="C92" s="27">
        <v>35649.61</v>
      </c>
      <c r="D92" s="31">
        <f t="shared" si="2"/>
        <v>4316.199999999997</v>
      </c>
      <c r="E92" s="29"/>
    </row>
    <row r="93" spans="1:5" ht="12.75">
      <c r="A93" s="26" t="s">
        <v>85</v>
      </c>
      <c r="B93" s="44">
        <v>97962.26</v>
      </c>
      <c r="C93" s="27">
        <v>108089.45</v>
      </c>
      <c r="D93" s="31">
        <f t="shared" si="2"/>
        <v>-10127.190000000002</v>
      </c>
      <c r="E93" s="29"/>
    </row>
    <row r="94" spans="1:5" ht="12.75">
      <c r="A94" s="26" t="s">
        <v>86</v>
      </c>
      <c r="B94" s="44">
        <v>178623.18</v>
      </c>
      <c r="C94" s="27">
        <v>176935.34</v>
      </c>
      <c r="D94" s="31">
        <f aca="true" t="shared" si="3" ref="D94:D100">B94-C94</f>
        <v>1687.8399999999965</v>
      </c>
      <c r="E94" s="29"/>
    </row>
    <row r="95" spans="1:5" ht="12.75">
      <c r="A95" s="26" t="s">
        <v>87</v>
      </c>
      <c r="B95" s="44">
        <v>729383.99</v>
      </c>
      <c r="C95" s="27">
        <v>562065.4</v>
      </c>
      <c r="D95" s="31">
        <f t="shared" si="3"/>
        <v>167318.58999999997</v>
      </c>
      <c r="E95" s="29"/>
    </row>
    <row r="96" spans="1:5" ht="12.75">
      <c r="A96" s="26" t="s">
        <v>88</v>
      </c>
      <c r="B96" s="47">
        <v>775.48</v>
      </c>
      <c r="C96" s="27">
        <v>5507</v>
      </c>
      <c r="D96" s="31">
        <f t="shared" si="3"/>
        <v>-4731.52</v>
      </c>
      <c r="E96" s="29"/>
    </row>
    <row r="97" spans="1:5" ht="12.75">
      <c r="A97" s="5" t="s">
        <v>89</v>
      </c>
      <c r="B97" s="44">
        <v>2491.43</v>
      </c>
      <c r="C97" s="27">
        <v>2803.02</v>
      </c>
      <c r="D97" s="31">
        <f t="shared" si="3"/>
        <v>-311.59000000000015</v>
      </c>
      <c r="E97" s="29"/>
    </row>
    <row r="98" spans="1:5" ht="12.75">
      <c r="A98" s="26" t="s">
        <v>90</v>
      </c>
      <c r="B98" s="44">
        <v>208019.62</v>
      </c>
      <c r="C98" s="27">
        <v>217597.82</v>
      </c>
      <c r="D98" s="31">
        <f t="shared" si="3"/>
        <v>-9578.200000000012</v>
      </c>
      <c r="E98" s="29"/>
    </row>
    <row r="99" spans="1:5" ht="12.75">
      <c r="A99" s="26" t="s">
        <v>8</v>
      </c>
      <c r="B99" s="44">
        <v>331424.84</v>
      </c>
      <c r="C99" s="27">
        <v>325994.82</v>
      </c>
      <c r="D99" s="31">
        <f t="shared" si="3"/>
        <v>5430.020000000019</v>
      </c>
      <c r="E99" s="29"/>
    </row>
    <row r="100" spans="1:5" ht="12.75">
      <c r="A100" s="26" t="s">
        <v>231</v>
      </c>
      <c r="B100" s="49">
        <v>0</v>
      </c>
      <c r="C100" s="27">
        <v>270.79</v>
      </c>
      <c r="D100" s="31">
        <f t="shared" si="3"/>
        <v>-270.79</v>
      </c>
      <c r="E100" s="29"/>
    </row>
    <row r="101" spans="1:5" ht="12.75">
      <c r="A101" s="26" t="s">
        <v>91</v>
      </c>
      <c r="B101" s="44">
        <v>9336197.81</v>
      </c>
      <c r="C101" s="27">
        <v>9763423.91</v>
      </c>
      <c r="D101" s="31">
        <f t="shared" si="2"/>
        <v>-427226.0999999996</v>
      </c>
      <c r="E101" s="29"/>
    </row>
    <row r="102" spans="1:5" ht="12.75">
      <c r="A102" s="26" t="s">
        <v>92</v>
      </c>
      <c r="B102" s="44">
        <v>2731804.78</v>
      </c>
      <c r="C102" s="27">
        <v>2676149.46</v>
      </c>
      <c r="D102" s="31">
        <f t="shared" si="2"/>
        <v>55655.31999999983</v>
      </c>
      <c r="E102" s="29"/>
    </row>
    <row r="103" spans="1:5" ht="12.75">
      <c r="A103" s="26" t="s">
        <v>93</v>
      </c>
      <c r="B103" s="44">
        <v>10769.47</v>
      </c>
      <c r="C103" s="27">
        <v>11041.16</v>
      </c>
      <c r="D103" s="31">
        <f t="shared" si="2"/>
        <v>-271.6900000000005</v>
      </c>
      <c r="E103" s="29"/>
    </row>
    <row r="104" spans="1:5" ht="12.75">
      <c r="A104" s="26" t="s">
        <v>94</v>
      </c>
      <c r="B104" s="49">
        <v>0</v>
      </c>
      <c r="C104" s="27">
        <v>3791.26</v>
      </c>
      <c r="D104" s="31">
        <f aca="true" t="shared" si="4" ref="D104:D109">B104-C104</f>
        <v>-3791.26</v>
      </c>
      <c r="E104" s="29"/>
    </row>
    <row r="105" spans="1:5" ht="12.75">
      <c r="A105" s="26" t="s">
        <v>95</v>
      </c>
      <c r="B105" s="44">
        <v>3385.65</v>
      </c>
      <c r="C105" s="27">
        <v>1608.68</v>
      </c>
      <c r="D105" s="31">
        <f t="shared" si="4"/>
        <v>1776.97</v>
      </c>
      <c r="E105" s="29"/>
    </row>
    <row r="106" spans="1:5" ht="12.75">
      <c r="A106" s="26" t="s">
        <v>96</v>
      </c>
      <c r="B106" s="44">
        <v>1172450.3</v>
      </c>
      <c r="C106" s="27">
        <v>593574.01</v>
      </c>
      <c r="D106" s="31">
        <f t="shared" si="4"/>
        <v>578876.29</v>
      </c>
      <c r="E106" s="29"/>
    </row>
    <row r="107" spans="1:5" ht="12.75">
      <c r="A107" s="26" t="s">
        <v>97</v>
      </c>
      <c r="B107" s="44">
        <v>191095.64</v>
      </c>
      <c r="C107" s="27">
        <v>227777.48</v>
      </c>
      <c r="D107" s="31">
        <f t="shared" si="4"/>
        <v>-36681.84</v>
      </c>
      <c r="E107" s="29"/>
    </row>
    <row r="108" spans="1:5" ht="12.75">
      <c r="A108" s="26" t="s">
        <v>98</v>
      </c>
      <c r="B108" s="44">
        <v>4164.91</v>
      </c>
      <c r="C108" s="27">
        <v>574.86</v>
      </c>
      <c r="D108" s="31">
        <f t="shared" si="4"/>
        <v>3590.0499999999997</v>
      </c>
      <c r="E108" s="29"/>
    </row>
    <row r="109" spans="1:5" ht="12.75">
      <c r="A109" s="26" t="s">
        <v>99</v>
      </c>
      <c r="B109" s="44">
        <v>665290.66</v>
      </c>
      <c r="C109" s="27">
        <v>823357.61</v>
      </c>
      <c r="D109" s="31">
        <f t="shared" si="4"/>
        <v>-158066.94999999995</v>
      </c>
      <c r="E109" s="29"/>
    </row>
    <row r="110" spans="1:5" ht="12.75">
      <c r="A110" s="12" t="s">
        <v>100</v>
      </c>
      <c r="B110" s="2">
        <f>SUM(B111:B142)</f>
        <v>1463101.2699999998</v>
      </c>
      <c r="C110" s="2">
        <f>SUM(C111:C142)</f>
        <v>1385208.4499999997</v>
      </c>
      <c r="D110" s="2">
        <f t="shared" si="2"/>
        <v>77892.82000000007</v>
      </c>
      <c r="E110" s="4">
        <f>D110/C110*100</f>
        <v>5.623184005266506</v>
      </c>
    </row>
    <row r="111" spans="1:5" ht="12.75">
      <c r="A111" s="26" t="s">
        <v>101</v>
      </c>
      <c r="B111" s="27">
        <v>15602.55</v>
      </c>
      <c r="C111" s="27">
        <v>186749.97</v>
      </c>
      <c r="D111" s="27">
        <f t="shared" si="2"/>
        <v>-171147.42</v>
      </c>
      <c r="E111" s="29"/>
    </row>
    <row r="112" spans="1:5" ht="12.75">
      <c r="A112" s="26" t="s">
        <v>102</v>
      </c>
      <c r="B112" s="27">
        <v>4596</v>
      </c>
      <c r="C112" s="27">
        <v>2027.65</v>
      </c>
      <c r="D112" s="27">
        <f t="shared" si="2"/>
        <v>2568.35</v>
      </c>
      <c r="E112" s="29"/>
    </row>
    <row r="113" spans="1:5" ht="12.75">
      <c r="A113" s="26" t="s">
        <v>103</v>
      </c>
      <c r="B113" s="27">
        <v>15267.03</v>
      </c>
      <c r="C113" s="27">
        <v>21037.11</v>
      </c>
      <c r="D113" s="27">
        <f t="shared" si="2"/>
        <v>-5770.08</v>
      </c>
      <c r="E113" s="29"/>
    </row>
    <row r="114" spans="1:5" ht="12.75">
      <c r="A114" s="26" t="s">
        <v>104</v>
      </c>
      <c r="B114" s="27">
        <v>726.11</v>
      </c>
      <c r="C114" s="27">
        <v>3305.4</v>
      </c>
      <c r="D114" s="27">
        <f t="shared" si="2"/>
        <v>-2579.29</v>
      </c>
      <c r="E114" s="29"/>
    </row>
    <row r="115" spans="1:5" ht="12.75">
      <c r="A115" s="26" t="s">
        <v>204</v>
      </c>
      <c r="B115" s="27">
        <v>20986.29</v>
      </c>
      <c r="C115" s="27">
        <v>14386</v>
      </c>
      <c r="D115" s="27">
        <f t="shared" si="2"/>
        <v>6600.290000000001</v>
      </c>
      <c r="E115" s="29"/>
    </row>
    <row r="116" spans="1:5" ht="12.75">
      <c r="A116" s="26" t="s">
        <v>238</v>
      </c>
      <c r="B116" s="27">
        <v>184934.67</v>
      </c>
      <c r="C116" s="27">
        <v>0</v>
      </c>
      <c r="D116" s="27">
        <f t="shared" si="2"/>
        <v>184934.67</v>
      </c>
      <c r="E116" s="29"/>
    </row>
    <row r="117" spans="1:5" ht="12.75">
      <c r="A117" s="26" t="s">
        <v>239</v>
      </c>
      <c r="B117" s="27">
        <v>17681.99</v>
      </c>
      <c r="C117" s="27">
        <v>0</v>
      </c>
      <c r="D117" s="27">
        <f t="shared" si="2"/>
        <v>17681.99</v>
      </c>
      <c r="E117" s="29"/>
    </row>
    <row r="118" spans="1:5" ht="12.75">
      <c r="A118" s="26" t="s">
        <v>329</v>
      </c>
      <c r="B118" s="27">
        <v>14685.38</v>
      </c>
      <c r="C118" s="27">
        <v>0</v>
      </c>
      <c r="D118" s="27">
        <f t="shared" si="2"/>
        <v>14685.38</v>
      </c>
      <c r="E118" s="29"/>
    </row>
    <row r="119" spans="1:5" ht="12.75">
      <c r="A119" s="26" t="s">
        <v>240</v>
      </c>
      <c r="B119" s="27">
        <v>3687.73</v>
      </c>
      <c r="C119" s="27">
        <v>0</v>
      </c>
      <c r="D119" s="27">
        <f t="shared" si="2"/>
        <v>3687.73</v>
      </c>
      <c r="E119" s="29"/>
    </row>
    <row r="120" spans="1:5" ht="12.75">
      <c r="A120" s="26" t="s">
        <v>241</v>
      </c>
      <c r="B120" s="27">
        <v>534.97</v>
      </c>
      <c r="C120" s="27">
        <v>0</v>
      </c>
      <c r="D120" s="27">
        <f t="shared" si="2"/>
        <v>534.97</v>
      </c>
      <c r="E120" s="29"/>
    </row>
    <row r="121" spans="1:5" ht="12.75">
      <c r="A121" s="26" t="s">
        <v>105</v>
      </c>
      <c r="B121" s="27">
        <v>30.3</v>
      </c>
      <c r="C121" s="27">
        <v>6</v>
      </c>
      <c r="D121" s="27">
        <f t="shared" si="2"/>
        <v>24.3</v>
      </c>
      <c r="E121" s="29"/>
    </row>
    <row r="122" spans="1:5" ht="12.75">
      <c r="A122" s="26" t="s">
        <v>106</v>
      </c>
      <c r="B122" s="49">
        <v>0</v>
      </c>
      <c r="C122" s="27">
        <v>182025.3</v>
      </c>
      <c r="D122" s="27">
        <f>B122-C122</f>
        <v>-182025.3</v>
      </c>
      <c r="E122" s="29"/>
    </row>
    <row r="123" spans="1:5" ht="12.75">
      <c r="A123" s="26" t="s">
        <v>107</v>
      </c>
      <c r="B123" s="27">
        <v>7880.67</v>
      </c>
      <c r="C123" s="27">
        <v>5652.03</v>
      </c>
      <c r="D123" s="27">
        <f>B123-C123</f>
        <v>2228.6400000000003</v>
      </c>
      <c r="E123" s="29"/>
    </row>
    <row r="124" spans="1:5" ht="12.75">
      <c r="A124" s="26" t="s">
        <v>108</v>
      </c>
      <c r="B124" s="27">
        <v>60719.36</v>
      </c>
      <c r="C124" s="27">
        <v>75640.19</v>
      </c>
      <c r="D124" s="27">
        <f t="shared" si="2"/>
        <v>-14920.830000000002</v>
      </c>
      <c r="E124" s="29"/>
    </row>
    <row r="125" spans="1:5" ht="12.75">
      <c r="A125" s="26" t="s">
        <v>109</v>
      </c>
      <c r="B125" s="27">
        <v>3140.1</v>
      </c>
      <c r="C125" s="27">
        <v>7697.95</v>
      </c>
      <c r="D125" s="27">
        <f t="shared" si="2"/>
        <v>-4557.85</v>
      </c>
      <c r="E125" s="29"/>
    </row>
    <row r="126" spans="1:5" ht="12.75">
      <c r="A126" s="26" t="s">
        <v>205</v>
      </c>
      <c r="B126" s="27">
        <v>93500.25</v>
      </c>
      <c r="C126" s="27">
        <v>63387.96</v>
      </c>
      <c r="D126" s="27">
        <f t="shared" si="2"/>
        <v>30112.29</v>
      </c>
      <c r="E126" s="29"/>
    </row>
    <row r="127" spans="1:5" ht="12.75">
      <c r="A127" s="26" t="s">
        <v>328</v>
      </c>
      <c r="B127" s="27">
        <v>142801.38</v>
      </c>
      <c r="C127" s="27">
        <v>0</v>
      </c>
      <c r="D127" s="27">
        <f t="shared" si="2"/>
        <v>142801.38</v>
      </c>
      <c r="E127" s="29"/>
    </row>
    <row r="128" spans="1:5" ht="12.75">
      <c r="A128" s="26" t="s">
        <v>242</v>
      </c>
      <c r="B128" s="27">
        <v>28768.59</v>
      </c>
      <c r="C128" s="27">
        <v>0</v>
      </c>
      <c r="D128" s="27">
        <f t="shared" si="2"/>
        <v>28768.59</v>
      </c>
      <c r="E128" s="29"/>
    </row>
    <row r="129" spans="1:5" ht="12.75">
      <c r="A129" s="26" t="s">
        <v>327</v>
      </c>
      <c r="B129" s="27">
        <v>13705.24</v>
      </c>
      <c r="C129" s="27">
        <v>0</v>
      </c>
      <c r="D129" s="27">
        <f t="shared" si="2"/>
        <v>13705.24</v>
      </c>
      <c r="E129" s="29"/>
    </row>
    <row r="130" spans="1:5" ht="12.75">
      <c r="A130" s="26" t="s">
        <v>243</v>
      </c>
      <c r="B130" s="27">
        <v>5992.23</v>
      </c>
      <c r="C130" s="27">
        <v>0</v>
      </c>
      <c r="D130" s="27">
        <f t="shared" si="2"/>
        <v>5992.23</v>
      </c>
      <c r="E130" s="29"/>
    </row>
    <row r="131" spans="1:5" ht="12.75">
      <c r="A131" s="26" t="s">
        <v>244</v>
      </c>
      <c r="B131" s="27">
        <v>97.18</v>
      </c>
      <c r="C131" s="27">
        <v>0</v>
      </c>
      <c r="D131" s="27">
        <f t="shared" si="2"/>
        <v>97.18</v>
      </c>
      <c r="E131" s="29"/>
    </row>
    <row r="132" spans="1:5" ht="12.75">
      <c r="A132" s="26" t="s">
        <v>110</v>
      </c>
      <c r="B132" s="27">
        <v>3193.88</v>
      </c>
      <c r="C132" s="27">
        <v>1765.21</v>
      </c>
      <c r="D132" s="27">
        <f t="shared" si="2"/>
        <v>1428.67</v>
      </c>
      <c r="E132" s="29"/>
    </row>
    <row r="133" spans="1:5" ht="12.75">
      <c r="A133" s="26" t="s">
        <v>111</v>
      </c>
      <c r="B133" s="27">
        <v>0</v>
      </c>
      <c r="C133" s="27">
        <v>0</v>
      </c>
      <c r="D133" s="27">
        <f t="shared" si="2"/>
        <v>0</v>
      </c>
      <c r="E133" s="29"/>
    </row>
    <row r="134" spans="1:5" ht="12.75">
      <c r="A134" s="26" t="s">
        <v>112</v>
      </c>
      <c r="B134" s="27">
        <v>30963.2</v>
      </c>
      <c r="C134" s="27">
        <v>27896.37</v>
      </c>
      <c r="D134" s="27">
        <f t="shared" si="2"/>
        <v>3066.8300000000017</v>
      </c>
      <c r="E134" s="29"/>
    </row>
    <row r="135" spans="1:5" ht="12.75">
      <c r="A135" s="26" t="s">
        <v>113</v>
      </c>
      <c r="B135" s="27">
        <v>128222.45</v>
      </c>
      <c r="C135" s="27">
        <v>130321.36</v>
      </c>
      <c r="D135" s="27">
        <f t="shared" si="2"/>
        <v>-2098.9100000000035</v>
      </c>
      <c r="E135" s="29"/>
    </row>
    <row r="136" spans="1:5" ht="12.75">
      <c r="A136" s="26" t="s">
        <v>114</v>
      </c>
      <c r="B136" s="27">
        <v>26564.2</v>
      </c>
      <c r="C136" s="27">
        <v>24725.14</v>
      </c>
      <c r="D136" s="27">
        <f t="shared" si="2"/>
        <v>1839.0600000000013</v>
      </c>
      <c r="E136" s="29"/>
    </row>
    <row r="137" spans="1:5" ht="12.75">
      <c r="A137" s="26" t="s">
        <v>115</v>
      </c>
      <c r="B137" s="27">
        <v>29670</v>
      </c>
      <c r="C137" s="27">
        <v>28200</v>
      </c>
      <c r="D137" s="27">
        <f t="shared" si="2"/>
        <v>1470</v>
      </c>
      <c r="E137" s="29"/>
    </row>
    <row r="138" spans="1:5" ht="12.75">
      <c r="A138" s="26" t="s">
        <v>116</v>
      </c>
      <c r="B138" s="27">
        <v>0</v>
      </c>
      <c r="C138" s="27">
        <v>3000</v>
      </c>
      <c r="D138" s="27">
        <f t="shared" si="2"/>
        <v>-3000</v>
      </c>
      <c r="E138" s="35"/>
    </row>
    <row r="139" spans="1:5" ht="12.75">
      <c r="A139" s="26" t="s">
        <v>117</v>
      </c>
      <c r="B139" s="27">
        <v>588393</v>
      </c>
      <c r="C139" s="27">
        <v>595429.1</v>
      </c>
      <c r="D139" s="27">
        <f t="shared" si="2"/>
        <v>-7036.099999999977</v>
      </c>
      <c r="E139" s="32"/>
    </row>
    <row r="140" spans="1:5" ht="12.75">
      <c r="A140" s="26" t="s">
        <v>118</v>
      </c>
      <c r="B140" s="27">
        <v>559.85</v>
      </c>
      <c r="C140" s="27">
        <v>1988.54</v>
      </c>
      <c r="D140" s="27">
        <f t="shared" si="2"/>
        <v>-1428.69</v>
      </c>
      <c r="E140" s="29"/>
    </row>
    <row r="141" spans="1:5" ht="12.75">
      <c r="A141" s="26" t="s">
        <v>206</v>
      </c>
      <c r="B141" s="27">
        <v>16596.67</v>
      </c>
      <c r="C141" s="27">
        <v>9967.17</v>
      </c>
      <c r="D141" s="27">
        <f t="shared" si="2"/>
        <v>6629.499999999998</v>
      </c>
      <c r="E141" s="29"/>
    </row>
    <row r="142" spans="1:5" ht="12.75">
      <c r="A142" s="26" t="s">
        <v>245</v>
      </c>
      <c r="B142" s="27">
        <v>3600</v>
      </c>
      <c r="C142" s="27">
        <v>0</v>
      </c>
      <c r="D142" s="27">
        <f t="shared" si="2"/>
        <v>3600</v>
      </c>
      <c r="E142" s="29"/>
    </row>
    <row r="143" spans="1:5" ht="18" customHeight="1">
      <c r="A143" s="6" t="s">
        <v>119</v>
      </c>
      <c r="B143" s="7">
        <f>SUM(B23+B36+B51+B110)</f>
        <v>33544905.669999998</v>
      </c>
      <c r="C143" s="7">
        <f>SUM(C23+C36+C51+C110)</f>
        <v>34197787.79000001</v>
      </c>
      <c r="D143" s="7">
        <f t="shared" si="2"/>
        <v>-652882.1200000085</v>
      </c>
      <c r="E143" s="8">
        <f>D143/C143*100</f>
        <v>-1.9091355382669575</v>
      </c>
    </row>
    <row r="144" spans="1:5" ht="27.75" customHeight="1">
      <c r="A144" s="9" t="s">
        <v>23</v>
      </c>
      <c r="B144" s="21">
        <v>2015</v>
      </c>
      <c r="C144" s="21">
        <v>2014</v>
      </c>
      <c r="D144" s="22" t="s">
        <v>236</v>
      </c>
      <c r="E144" s="13" t="s">
        <v>212</v>
      </c>
    </row>
    <row r="145" spans="1:5" ht="12.75">
      <c r="A145" s="12" t="s">
        <v>120</v>
      </c>
      <c r="B145" s="2">
        <f>SUM(B146:B148)</f>
        <v>987792.19</v>
      </c>
      <c r="C145" s="2">
        <f>SUM(C146:C148)</f>
        <v>998868.21</v>
      </c>
      <c r="D145" s="2">
        <f t="shared" si="2"/>
        <v>-11076.020000000019</v>
      </c>
      <c r="E145" s="4">
        <f>D145/C145*100</f>
        <v>-1.1088569932563996</v>
      </c>
    </row>
    <row r="146" spans="1:5" ht="12.75">
      <c r="A146" s="26" t="s">
        <v>121</v>
      </c>
      <c r="B146" s="27">
        <v>987792.19</v>
      </c>
      <c r="C146" s="27">
        <v>998868.21</v>
      </c>
      <c r="D146" s="27">
        <f t="shared" si="2"/>
        <v>-11076.020000000019</v>
      </c>
      <c r="E146" s="29"/>
    </row>
    <row r="147" spans="1:5" ht="12.75" hidden="1">
      <c r="A147" s="26" t="s">
        <v>122</v>
      </c>
      <c r="B147" s="27">
        <v>0</v>
      </c>
      <c r="C147" s="27">
        <v>0</v>
      </c>
      <c r="D147" s="27">
        <f t="shared" si="2"/>
        <v>0</v>
      </c>
      <c r="E147" s="32"/>
    </row>
    <row r="148" spans="1:5" ht="12.75" hidden="1">
      <c r="A148" s="26" t="s">
        <v>9</v>
      </c>
      <c r="B148" s="27">
        <v>0</v>
      </c>
      <c r="C148" s="27">
        <v>0</v>
      </c>
      <c r="D148" s="27">
        <f t="shared" si="2"/>
        <v>0</v>
      </c>
      <c r="E148" s="32"/>
    </row>
    <row r="149" spans="1:5" ht="12.75" hidden="1">
      <c r="A149" s="12" t="s">
        <v>123</v>
      </c>
      <c r="B149" s="2">
        <f>SUM(B150:B151)</f>
        <v>0</v>
      </c>
      <c r="C149" s="2">
        <f>SUM(C150:C151)</f>
        <v>0</v>
      </c>
      <c r="D149" s="2">
        <f t="shared" si="2"/>
        <v>0</v>
      </c>
      <c r="E149" s="4" t="e">
        <f>D149/C149*100</f>
        <v>#DIV/0!</v>
      </c>
    </row>
    <row r="150" spans="1:5" ht="12.75" hidden="1">
      <c r="A150" s="26" t="s">
        <v>124</v>
      </c>
      <c r="B150" s="27">
        <v>0</v>
      </c>
      <c r="C150" s="27">
        <v>0</v>
      </c>
      <c r="D150" s="27">
        <f t="shared" si="2"/>
        <v>0</v>
      </c>
      <c r="E150" s="29"/>
    </row>
    <row r="151" spans="1:5" ht="12.75" hidden="1">
      <c r="A151" s="26" t="s">
        <v>10</v>
      </c>
      <c r="B151" s="27">
        <v>0</v>
      </c>
      <c r="C151" s="27">
        <v>0</v>
      </c>
      <c r="D151" s="27">
        <f t="shared" si="2"/>
        <v>0</v>
      </c>
      <c r="E151" s="29"/>
    </row>
    <row r="152" spans="1:5" ht="12.75">
      <c r="A152" s="12" t="s">
        <v>125</v>
      </c>
      <c r="B152" s="2">
        <f>SUM(B153:B154)</f>
        <v>482623.77</v>
      </c>
      <c r="C152" s="2">
        <f>SUM(C153:C154)</f>
        <v>277910.85</v>
      </c>
      <c r="D152" s="2">
        <f t="shared" si="2"/>
        <v>204712.92000000004</v>
      </c>
      <c r="E152" s="4">
        <f>D152/C152*100</f>
        <v>73.66136298744725</v>
      </c>
    </row>
    <row r="153" spans="1:5" ht="12.75">
      <c r="A153" s="26" t="s">
        <v>11</v>
      </c>
      <c r="B153" s="27">
        <v>482623.77</v>
      </c>
      <c r="C153" s="27">
        <v>277910.85</v>
      </c>
      <c r="D153" s="27">
        <f t="shared" si="2"/>
        <v>204712.92000000004</v>
      </c>
      <c r="E153" s="29"/>
    </row>
    <row r="154" spans="1:5" ht="12.75" hidden="1">
      <c r="A154" s="26" t="s">
        <v>12</v>
      </c>
      <c r="B154" s="27">
        <v>0</v>
      </c>
      <c r="C154" s="27">
        <v>0</v>
      </c>
      <c r="D154" s="27">
        <f aca="true" t="shared" si="5" ref="D154:D221">B154-C154</f>
        <v>0</v>
      </c>
      <c r="E154" s="29"/>
    </row>
    <row r="155" spans="1:5" ht="18" customHeight="1">
      <c r="A155" s="6" t="s">
        <v>126</v>
      </c>
      <c r="B155" s="7">
        <f>B152+B149+B145</f>
        <v>1470415.96</v>
      </c>
      <c r="C155" s="7">
        <f>C152+C149+C145</f>
        <v>1276779.06</v>
      </c>
      <c r="D155" s="7">
        <f t="shared" si="5"/>
        <v>193636.8999999999</v>
      </c>
      <c r="E155" s="8">
        <f>D155/C155*100</f>
        <v>15.166046034620893</v>
      </c>
    </row>
    <row r="156" spans="1:5" ht="12.75">
      <c r="A156" s="12" t="s">
        <v>127</v>
      </c>
      <c r="B156" s="2">
        <f>SUM(B157:B173)</f>
        <v>6792827.49</v>
      </c>
      <c r="C156" s="2">
        <f>SUM(C157:C173)</f>
        <v>7235616.54</v>
      </c>
      <c r="D156" s="2">
        <f t="shared" si="5"/>
        <v>-442789.0499999998</v>
      </c>
      <c r="E156" s="4">
        <f>D156/C156*100</f>
        <v>-6.119575955306219</v>
      </c>
    </row>
    <row r="157" spans="1:8" ht="12.75">
      <c r="A157" s="26" t="s">
        <v>128</v>
      </c>
      <c r="B157" s="27">
        <v>876239.04</v>
      </c>
      <c r="C157" s="27">
        <v>692677.14</v>
      </c>
      <c r="D157" s="27">
        <f t="shared" si="5"/>
        <v>183561.90000000002</v>
      </c>
      <c r="E157" s="29"/>
      <c r="G157" s="40"/>
      <c r="H157" s="42"/>
    </row>
    <row r="158" spans="1:8" ht="12.75">
      <c r="A158" s="26" t="s">
        <v>129</v>
      </c>
      <c r="B158" s="27">
        <v>1789129.25</v>
      </c>
      <c r="C158" s="27">
        <v>2430833</v>
      </c>
      <c r="D158" s="27">
        <f t="shared" si="5"/>
        <v>-641703.75</v>
      </c>
      <c r="E158" s="32"/>
      <c r="G158" s="40"/>
      <c r="H158" s="42"/>
    </row>
    <row r="159" spans="1:8" ht="12.75">
      <c r="A159" s="26" t="s">
        <v>130</v>
      </c>
      <c r="B159" s="27">
        <v>641272.44</v>
      </c>
      <c r="C159" s="27">
        <v>668791.95</v>
      </c>
      <c r="D159" s="27">
        <f t="shared" si="5"/>
        <v>-27519.51000000001</v>
      </c>
      <c r="E159" s="32"/>
      <c r="G159" s="40"/>
      <c r="H159" s="42"/>
    </row>
    <row r="160" spans="1:8" ht="12.75">
      <c r="A160" s="26" t="s">
        <v>13</v>
      </c>
      <c r="B160" s="27">
        <v>180</v>
      </c>
      <c r="C160" s="27">
        <v>360</v>
      </c>
      <c r="D160" s="27">
        <f t="shared" si="5"/>
        <v>-180</v>
      </c>
      <c r="E160" s="32"/>
      <c r="G160" s="40"/>
      <c r="H160" s="42"/>
    </row>
    <row r="161" spans="1:7" ht="12.75" hidden="1">
      <c r="A161" s="26" t="s">
        <v>215</v>
      </c>
      <c r="B161" s="27">
        <v>0</v>
      </c>
      <c r="C161" s="27">
        <v>0</v>
      </c>
      <c r="D161" s="27">
        <f t="shared" si="5"/>
        <v>0</v>
      </c>
      <c r="E161" s="32"/>
      <c r="G161" s="40"/>
    </row>
    <row r="162" spans="1:5" ht="12.75">
      <c r="A162" s="5" t="s">
        <v>14</v>
      </c>
      <c r="B162" s="27">
        <v>80581.95</v>
      </c>
      <c r="C162" s="27">
        <v>37281.8</v>
      </c>
      <c r="D162" s="27">
        <f t="shared" si="5"/>
        <v>43300.149999999994</v>
      </c>
      <c r="E162" s="29"/>
    </row>
    <row r="163" spans="1:7" ht="12.75" hidden="1">
      <c r="A163" s="26" t="s">
        <v>131</v>
      </c>
      <c r="B163" s="27">
        <v>0</v>
      </c>
      <c r="C163" s="27">
        <v>0</v>
      </c>
      <c r="D163" s="27">
        <f t="shared" si="5"/>
        <v>0</v>
      </c>
      <c r="E163" s="32"/>
      <c r="G163" s="40"/>
    </row>
    <row r="164" spans="1:5" ht="12.75">
      <c r="A164" s="26" t="s">
        <v>132</v>
      </c>
      <c r="B164" s="27">
        <v>2418770.51</v>
      </c>
      <c r="C164" s="27">
        <v>2378527.08</v>
      </c>
      <c r="D164" s="27">
        <f t="shared" si="5"/>
        <v>40243.4299999997</v>
      </c>
      <c r="E164" s="29"/>
    </row>
    <row r="165" spans="1:5" ht="12.75">
      <c r="A165" s="5" t="s">
        <v>133</v>
      </c>
      <c r="B165" s="27">
        <v>82800</v>
      </c>
      <c r="C165" s="27">
        <v>82800</v>
      </c>
      <c r="D165" s="27">
        <f t="shared" si="5"/>
        <v>0</v>
      </c>
      <c r="E165" s="29"/>
    </row>
    <row r="166" spans="1:5" ht="12.75">
      <c r="A166" s="26" t="s">
        <v>134</v>
      </c>
      <c r="B166" s="27">
        <v>89433.58</v>
      </c>
      <c r="C166" s="27">
        <v>97596.18</v>
      </c>
      <c r="D166" s="27">
        <f t="shared" si="5"/>
        <v>-8162.599999999991</v>
      </c>
      <c r="E166" s="29"/>
    </row>
    <row r="167" spans="1:5" ht="12.75">
      <c r="A167" s="26" t="s">
        <v>135</v>
      </c>
      <c r="B167" s="27">
        <v>7779.12</v>
      </c>
      <c r="C167" s="27">
        <v>8188.55</v>
      </c>
      <c r="D167" s="27">
        <f t="shared" si="5"/>
        <v>-409.4300000000003</v>
      </c>
      <c r="E167" s="32"/>
    </row>
    <row r="168" spans="1:5" ht="12.75">
      <c r="A168" s="26" t="s">
        <v>136</v>
      </c>
      <c r="B168" s="27">
        <v>303331.71</v>
      </c>
      <c r="C168" s="27">
        <v>321095.24</v>
      </c>
      <c r="D168" s="27">
        <f t="shared" si="5"/>
        <v>-17763.52999999997</v>
      </c>
      <c r="E168" s="32"/>
    </row>
    <row r="169" spans="1:5" ht="12.75">
      <c r="A169" s="26" t="s">
        <v>137</v>
      </c>
      <c r="B169" s="27">
        <v>55529.91</v>
      </c>
      <c r="C169" s="27">
        <v>30980</v>
      </c>
      <c r="D169" s="27">
        <f t="shared" si="5"/>
        <v>24549.910000000003</v>
      </c>
      <c r="E169" s="29"/>
    </row>
    <row r="170" spans="1:5" ht="12.75">
      <c r="A170" s="26" t="s">
        <v>138</v>
      </c>
      <c r="B170" s="27">
        <v>358425.23</v>
      </c>
      <c r="C170" s="27">
        <v>334640.73</v>
      </c>
      <c r="D170" s="27">
        <f t="shared" si="5"/>
        <v>23784.5</v>
      </c>
      <c r="E170" s="29"/>
    </row>
    <row r="171" spans="1:5" ht="12.75">
      <c r="A171" s="5" t="s">
        <v>139</v>
      </c>
      <c r="B171" s="27">
        <v>21214.75</v>
      </c>
      <c r="C171" s="27">
        <v>73721.07</v>
      </c>
      <c r="D171" s="27">
        <f t="shared" si="5"/>
        <v>-52506.32000000001</v>
      </c>
      <c r="E171" s="32"/>
    </row>
    <row r="172" spans="1:5" ht="12.75">
      <c r="A172" s="5" t="s">
        <v>246</v>
      </c>
      <c r="B172" s="27">
        <v>600</v>
      </c>
      <c r="C172" s="27">
        <v>0</v>
      </c>
      <c r="D172" s="27">
        <f t="shared" si="5"/>
        <v>600</v>
      </c>
      <c r="E172" s="32"/>
    </row>
    <row r="173" spans="1:5" ht="12.75">
      <c r="A173" s="5" t="s">
        <v>15</v>
      </c>
      <c r="B173" s="1">
        <v>67540</v>
      </c>
      <c r="C173" s="1">
        <v>78123.8</v>
      </c>
      <c r="D173" s="27">
        <f t="shared" si="5"/>
        <v>-10583.800000000003</v>
      </c>
      <c r="E173" s="32"/>
    </row>
    <row r="174" spans="1:5" ht="18" customHeight="1">
      <c r="A174" s="12" t="s">
        <v>216</v>
      </c>
      <c r="B174" s="2">
        <f>B175</f>
        <v>0</v>
      </c>
      <c r="C174" s="2">
        <f>C175</f>
        <v>0</v>
      </c>
      <c r="D174" s="2">
        <f>B174-C174</f>
        <v>0</v>
      </c>
      <c r="E174" s="4"/>
    </row>
    <row r="175" spans="1:5" ht="12.75">
      <c r="A175" s="26" t="s">
        <v>217</v>
      </c>
      <c r="B175" s="27">
        <v>0</v>
      </c>
      <c r="C175" s="27">
        <v>0</v>
      </c>
      <c r="D175" s="27">
        <f>B175-C175</f>
        <v>0</v>
      </c>
      <c r="E175" s="29"/>
    </row>
    <row r="176" spans="1:5" ht="12.75">
      <c r="A176" s="6" t="s">
        <v>140</v>
      </c>
      <c r="B176" s="7">
        <f>SUM(B156)+B174</f>
        <v>6792827.49</v>
      </c>
      <c r="C176" s="7">
        <f>SUM(C156)+C174</f>
        <v>7235616.54</v>
      </c>
      <c r="D176" s="7">
        <f t="shared" si="5"/>
        <v>-442789.0499999998</v>
      </c>
      <c r="E176" s="8">
        <f>D176/C176*100</f>
        <v>-6.119575955306219</v>
      </c>
    </row>
    <row r="177" spans="1:5" ht="12.75">
      <c r="A177" s="9" t="s">
        <v>141</v>
      </c>
      <c r="B177" s="10">
        <f>B176+B155+B143+B22</f>
        <v>245739000.82</v>
      </c>
      <c r="C177" s="10">
        <f>C176+C155+C143+C22</f>
        <v>244044739.44</v>
      </c>
      <c r="D177" s="10">
        <f t="shared" si="5"/>
        <v>1694261.3799999952</v>
      </c>
      <c r="E177" s="11">
        <f>D177/C177*100</f>
        <v>0.6942421229352254</v>
      </c>
    </row>
    <row r="178" spans="1:5" ht="12.75" hidden="1">
      <c r="A178" s="12" t="s">
        <v>218</v>
      </c>
      <c r="B178" s="2">
        <f>SUM(B179:B181)</f>
        <v>0</v>
      </c>
      <c r="C178" s="2">
        <f>SUM(C179:C181)</f>
        <v>0</v>
      </c>
      <c r="D178" s="2">
        <f>B178-C178</f>
        <v>0</v>
      </c>
      <c r="E178" s="4"/>
    </row>
    <row r="179" spans="1:5" ht="12.75" hidden="1">
      <c r="A179" s="5" t="s">
        <v>219</v>
      </c>
      <c r="B179" s="27">
        <v>0</v>
      </c>
      <c r="C179" s="27">
        <v>0</v>
      </c>
      <c r="D179" s="27">
        <f>B179-C179</f>
        <v>0</v>
      </c>
      <c r="E179" s="29"/>
    </row>
    <row r="180" spans="1:5" ht="12.75" hidden="1">
      <c r="A180" s="12" t="s">
        <v>142</v>
      </c>
      <c r="B180" s="2">
        <f>SUM(B181:B183)</f>
        <v>0</v>
      </c>
      <c r="C180" s="2">
        <f>SUM(C181:C183)</f>
        <v>0</v>
      </c>
      <c r="D180" s="2">
        <f t="shared" si="5"/>
        <v>0</v>
      </c>
      <c r="E180" s="4"/>
    </row>
    <row r="181" spans="1:5" ht="12.75" hidden="1">
      <c r="A181" s="5" t="s">
        <v>143</v>
      </c>
      <c r="B181" s="27">
        <v>0</v>
      </c>
      <c r="C181" s="27">
        <v>0</v>
      </c>
      <c r="D181" s="27">
        <f t="shared" si="5"/>
        <v>0</v>
      </c>
      <c r="E181" s="29"/>
    </row>
    <row r="182" spans="1:5" ht="12.75" hidden="1">
      <c r="A182" s="26" t="s">
        <v>144</v>
      </c>
      <c r="B182" s="27">
        <v>0</v>
      </c>
      <c r="C182" s="27">
        <v>0</v>
      </c>
      <c r="D182" s="27">
        <f t="shared" si="5"/>
        <v>0</v>
      </c>
      <c r="E182" s="29"/>
    </row>
    <row r="183" spans="1:5" ht="12.75" hidden="1">
      <c r="A183" s="5" t="s">
        <v>145</v>
      </c>
      <c r="B183" s="27">
        <v>0</v>
      </c>
      <c r="C183" s="27">
        <v>0</v>
      </c>
      <c r="D183" s="27">
        <f t="shared" si="5"/>
        <v>0</v>
      </c>
      <c r="E183" s="29"/>
    </row>
    <row r="184" spans="1:5" ht="12.75">
      <c r="A184" s="12" t="s">
        <v>146</v>
      </c>
      <c r="B184" s="2">
        <f>SUM(B185:B195)</f>
        <v>7103977.26</v>
      </c>
      <c r="C184" s="2">
        <f>SUM(C185:C195)</f>
        <v>4233192.050000001</v>
      </c>
      <c r="D184" s="2">
        <f t="shared" si="5"/>
        <v>2870785.209999999</v>
      </c>
      <c r="E184" s="4">
        <f>D184/C184*100</f>
        <v>67.8160871534283</v>
      </c>
    </row>
    <row r="185" spans="1:5" ht="12.75">
      <c r="A185" s="26" t="s">
        <v>147</v>
      </c>
      <c r="B185" s="27">
        <v>2104956.67</v>
      </c>
      <c r="C185" s="27">
        <v>162911.91</v>
      </c>
      <c r="D185" s="27">
        <f t="shared" si="5"/>
        <v>1942044.76</v>
      </c>
      <c r="E185" s="29"/>
    </row>
    <row r="186" spans="1:5" ht="12.75">
      <c r="A186" s="26" t="s">
        <v>148</v>
      </c>
      <c r="B186" s="27">
        <v>152344.52</v>
      </c>
      <c r="C186" s="27">
        <v>301490.76</v>
      </c>
      <c r="D186" s="27">
        <f t="shared" si="5"/>
        <v>-149146.24000000002</v>
      </c>
      <c r="E186" s="29"/>
    </row>
    <row r="187" spans="1:5" ht="12.75">
      <c r="A187" s="26" t="s">
        <v>149</v>
      </c>
      <c r="B187" s="27">
        <v>18508.15</v>
      </c>
      <c r="C187" s="27">
        <v>49783.06</v>
      </c>
      <c r="D187" s="27">
        <f t="shared" si="5"/>
        <v>-31274.909999999996</v>
      </c>
      <c r="E187" s="29"/>
    </row>
    <row r="188" spans="1:5" ht="12.75">
      <c r="A188" s="26" t="s">
        <v>150</v>
      </c>
      <c r="B188" s="27">
        <v>585122.35</v>
      </c>
      <c r="C188" s="27">
        <v>368542.16</v>
      </c>
      <c r="D188" s="27">
        <f t="shared" si="5"/>
        <v>216580.19</v>
      </c>
      <c r="E188" s="29"/>
    </row>
    <row r="189" spans="1:5" ht="12.75">
      <c r="A189" s="26" t="s">
        <v>151</v>
      </c>
      <c r="B189" s="27">
        <v>5665.6</v>
      </c>
      <c r="C189" s="27">
        <v>1791.63</v>
      </c>
      <c r="D189" s="27">
        <f t="shared" si="5"/>
        <v>3873.9700000000003</v>
      </c>
      <c r="E189" s="29"/>
    </row>
    <row r="190" spans="1:5" ht="12.75">
      <c r="A190" s="26" t="s">
        <v>152</v>
      </c>
      <c r="B190" s="27">
        <v>490337.89</v>
      </c>
      <c r="C190" s="27">
        <v>325744.13</v>
      </c>
      <c r="D190" s="27">
        <f t="shared" si="5"/>
        <v>164593.76</v>
      </c>
      <c r="E190" s="29"/>
    </row>
    <row r="191" spans="1:5" ht="12.75">
      <c r="A191" s="26" t="s">
        <v>153</v>
      </c>
      <c r="B191" s="27">
        <v>1659438.07</v>
      </c>
      <c r="C191" s="27">
        <v>950355.33</v>
      </c>
      <c r="D191" s="27">
        <f t="shared" si="5"/>
        <v>709082.7400000001</v>
      </c>
      <c r="E191" s="29"/>
    </row>
    <row r="192" spans="1:5" ht="12.75">
      <c r="A192" s="26" t="s">
        <v>154</v>
      </c>
      <c r="B192" s="27">
        <v>382175.19</v>
      </c>
      <c r="C192" s="27">
        <v>398866.87</v>
      </c>
      <c r="D192" s="27">
        <f t="shared" si="5"/>
        <v>-16691.679999999993</v>
      </c>
      <c r="E192" s="29"/>
    </row>
    <row r="193" spans="1:7" ht="12.75">
      <c r="A193" s="26" t="s">
        <v>155</v>
      </c>
      <c r="B193" s="27">
        <v>434670.49</v>
      </c>
      <c r="C193" s="27">
        <v>426029.89</v>
      </c>
      <c r="D193" s="27">
        <f t="shared" si="5"/>
        <v>8640.599999999977</v>
      </c>
      <c r="E193" s="32"/>
      <c r="G193" s="40"/>
    </row>
    <row r="194" spans="1:7" ht="13.5" customHeight="1">
      <c r="A194" s="5" t="s">
        <v>156</v>
      </c>
      <c r="B194" s="27">
        <v>708006.39</v>
      </c>
      <c r="C194" s="27">
        <v>695146.18</v>
      </c>
      <c r="D194" s="27">
        <f t="shared" si="5"/>
        <v>12860.209999999963</v>
      </c>
      <c r="E194" s="29"/>
      <c r="G194" s="40"/>
    </row>
    <row r="195" spans="1:5" ht="12.75">
      <c r="A195" s="5" t="s">
        <v>247</v>
      </c>
      <c r="B195" s="27">
        <v>562751.94</v>
      </c>
      <c r="C195" s="27">
        <v>552530.13</v>
      </c>
      <c r="D195" s="27">
        <f t="shared" si="5"/>
        <v>10221.80999999994</v>
      </c>
      <c r="E195" s="29"/>
    </row>
    <row r="196" spans="1:5" ht="12.75">
      <c r="A196" s="12" t="s">
        <v>157</v>
      </c>
      <c r="B196" s="2">
        <f>SUM(B197:B205)</f>
        <v>2598393.6</v>
      </c>
      <c r="C196" s="2">
        <f>SUM(C197:C205)</f>
        <v>1348910.7699999998</v>
      </c>
      <c r="D196" s="2">
        <f aca="true" t="shared" si="6" ref="D196:D205">B196-C196</f>
        <v>1249482.8300000003</v>
      </c>
      <c r="E196" s="4">
        <f>D196/C196*100</f>
        <v>92.62902022792808</v>
      </c>
    </row>
    <row r="197" spans="1:6" ht="12.75">
      <c r="A197" s="26" t="s">
        <v>158</v>
      </c>
      <c r="B197" s="27">
        <v>2194180.1</v>
      </c>
      <c r="C197" s="27">
        <v>993417.33</v>
      </c>
      <c r="D197" s="27">
        <f t="shared" si="6"/>
        <v>1200762.77</v>
      </c>
      <c r="E197" s="29"/>
      <c r="F197" s="40"/>
    </row>
    <row r="198" spans="1:5" ht="12.75" hidden="1">
      <c r="A198" s="26" t="s">
        <v>159</v>
      </c>
      <c r="B198" s="27">
        <v>0</v>
      </c>
      <c r="C198" s="27">
        <v>0</v>
      </c>
      <c r="D198" s="27">
        <f t="shared" si="6"/>
        <v>0</v>
      </c>
      <c r="E198" s="29"/>
    </row>
    <row r="199" spans="1:5" ht="12.75">
      <c r="A199" s="26" t="s">
        <v>160</v>
      </c>
      <c r="B199" s="27">
        <v>5995.55</v>
      </c>
      <c r="C199" s="27">
        <v>0</v>
      </c>
      <c r="D199" s="27">
        <f t="shared" si="6"/>
        <v>5995.55</v>
      </c>
      <c r="E199" s="29"/>
    </row>
    <row r="200" spans="1:5" ht="12.75">
      <c r="A200" s="26" t="s">
        <v>161</v>
      </c>
      <c r="B200" s="27">
        <v>278293.69</v>
      </c>
      <c r="C200" s="27">
        <v>173352.54</v>
      </c>
      <c r="D200" s="27">
        <f t="shared" si="6"/>
        <v>104941.15</v>
      </c>
      <c r="E200" s="29"/>
    </row>
    <row r="201" spans="1:5" ht="12.75">
      <c r="A201" s="26" t="s">
        <v>207</v>
      </c>
      <c r="B201" s="27">
        <v>165.02</v>
      </c>
      <c r="C201" s="27">
        <v>0</v>
      </c>
      <c r="D201" s="27">
        <f t="shared" si="6"/>
        <v>165.02</v>
      </c>
      <c r="E201" s="29"/>
    </row>
    <row r="202" spans="1:5" ht="12.75" hidden="1">
      <c r="A202" s="26" t="s">
        <v>162</v>
      </c>
      <c r="B202" s="27">
        <v>0</v>
      </c>
      <c r="C202" s="27">
        <v>0</v>
      </c>
      <c r="D202" s="27">
        <f t="shared" si="6"/>
        <v>0</v>
      </c>
      <c r="E202" s="29"/>
    </row>
    <row r="203" spans="1:5" ht="12.75">
      <c r="A203" s="26" t="s">
        <v>163</v>
      </c>
      <c r="B203" s="27">
        <v>74631.92</v>
      </c>
      <c r="C203" s="27">
        <v>36278.31</v>
      </c>
      <c r="D203" s="27">
        <f t="shared" si="6"/>
        <v>38353.61</v>
      </c>
      <c r="E203" s="32"/>
    </row>
    <row r="204" spans="1:5" ht="12.75">
      <c r="A204" s="26" t="s">
        <v>164</v>
      </c>
      <c r="B204" s="27">
        <v>40938.41</v>
      </c>
      <c r="C204" s="27">
        <v>140795.62</v>
      </c>
      <c r="D204" s="27">
        <f t="shared" si="6"/>
        <v>-99857.20999999999</v>
      </c>
      <c r="E204" s="32"/>
    </row>
    <row r="205" spans="1:5" ht="12.75">
      <c r="A205" s="26" t="s">
        <v>165</v>
      </c>
      <c r="B205" s="27">
        <v>4188.91</v>
      </c>
      <c r="C205" s="27">
        <v>5066.97</v>
      </c>
      <c r="D205" s="27">
        <f t="shared" si="6"/>
        <v>-878.0600000000004</v>
      </c>
      <c r="E205" s="32"/>
    </row>
    <row r="206" spans="1:5" ht="24" customHeight="1">
      <c r="A206" s="9" t="s">
        <v>23</v>
      </c>
      <c r="B206" s="21">
        <v>2015</v>
      </c>
      <c r="C206" s="21">
        <v>2014</v>
      </c>
      <c r="D206" s="22" t="s">
        <v>236</v>
      </c>
      <c r="E206" s="13" t="s">
        <v>212</v>
      </c>
    </row>
    <row r="207" spans="1:7" ht="12.75">
      <c r="A207" s="12" t="s">
        <v>166</v>
      </c>
      <c r="B207" s="2">
        <f>SUM(B208:B320)</f>
        <v>56887891.409999974</v>
      </c>
      <c r="C207" s="2">
        <f>SUM(C208:C320)</f>
        <v>59387313.75</v>
      </c>
      <c r="D207" s="2">
        <f t="shared" si="5"/>
        <v>-2499422.340000026</v>
      </c>
      <c r="E207" s="4">
        <f>D207/C207*100</f>
        <v>-4.208680578686766</v>
      </c>
      <c r="G207" s="40"/>
    </row>
    <row r="208" spans="1:5" ht="12.75">
      <c r="A208" s="26" t="s">
        <v>167</v>
      </c>
      <c r="B208" s="36">
        <v>0</v>
      </c>
      <c r="C208" s="36">
        <v>1872.01</v>
      </c>
      <c r="D208" s="27">
        <f t="shared" si="5"/>
        <v>-1872.01</v>
      </c>
      <c r="E208" s="29"/>
    </row>
    <row r="209" spans="1:5" ht="12.75">
      <c r="A209" s="26" t="s">
        <v>168</v>
      </c>
      <c r="B209" s="27">
        <v>0</v>
      </c>
      <c r="C209" s="27">
        <v>1519888.26</v>
      </c>
      <c r="D209" s="27">
        <f t="shared" si="5"/>
        <v>-1519888.26</v>
      </c>
      <c r="E209" s="29"/>
    </row>
    <row r="210" spans="1:5" ht="12.75">
      <c r="A210" s="26" t="s">
        <v>169</v>
      </c>
      <c r="B210" s="27">
        <v>0</v>
      </c>
      <c r="C210" s="27">
        <v>896887.28</v>
      </c>
      <c r="D210" s="27">
        <f t="shared" si="5"/>
        <v>-896887.28</v>
      </c>
      <c r="E210" s="29"/>
    </row>
    <row r="211" spans="1:5" ht="12.75" hidden="1">
      <c r="A211" s="26" t="s">
        <v>170</v>
      </c>
      <c r="B211" s="27">
        <v>0</v>
      </c>
      <c r="C211" s="27">
        <v>0</v>
      </c>
      <c r="D211" s="27">
        <f t="shared" si="5"/>
        <v>0</v>
      </c>
      <c r="E211" s="29"/>
    </row>
    <row r="212" spans="1:5" ht="12.75" hidden="1">
      <c r="A212" s="26" t="s">
        <v>171</v>
      </c>
      <c r="B212" s="27">
        <v>0</v>
      </c>
      <c r="C212" s="27">
        <v>0</v>
      </c>
      <c r="D212" s="27">
        <f t="shared" si="5"/>
        <v>0</v>
      </c>
      <c r="E212" s="29"/>
    </row>
    <row r="213" spans="1:5" ht="12.75">
      <c r="A213" s="26" t="s">
        <v>172</v>
      </c>
      <c r="B213" s="27">
        <v>0</v>
      </c>
      <c r="C213" s="27">
        <v>21771543.15</v>
      </c>
      <c r="D213" s="27">
        <f t="shared" si="5"/>
        <v>-21771543.15</v>
      </c>
      <c r="E213" s="32"/>
    </row>
    <row r="214" spans="1:5" ht="12.75">
      <c r="A214" s="26" t="s">
        <v>173</v>
      </c>
      <c r="B214" s="27">
        <v>57994.16</v>
      </c>
      <c r="C214" s="27">
        <v>6873760.31</v>
      </c>
      <c r="D214" s="27">
        <f t="shared" si="5"/>
        <v>-6815766.149999999</v>
      </c>
      <c r="E214" s="29"/>
    </row>
    <row r="215" spans="1:5" ht="12.75">
      <c r="A215" s="26" t="s">
        <v>174</v>
      </c>
      <c r="B215" s="27">
        <v>22367.21</v>
      </c>
      <c r="C215" s="27">
        <v>2892722.05</v>
      </c>
      <c r="D215" s="27">
        <f t="shared" si="5"/>
        <v>-2870354.84</v>
      </c>
      <c r="E215" s="29"/>
    </row>
    <row r="216" spans="1:5" ht="12.75">
      <c r="A216" s="26" t="s">
        <v>175</v>
      </c>
      <c r="B216" s="27">
        <v>13279.4</v>
      </c>
      <c r="C216" s="27">
        <v>3599235.98</v>
      </c>
      <c r="D216" s="27">
        <f t="shared" si="5"/>
        <v>-3585956.58</v>
      </c>
      <c r="E216" s="29"/>
    </row>
    <row r="217" spans="1:5" ht="12.75">
      <c r="A217" s="26" t="s">
        <v>176</v>
      </c>
      <c r="B217" s="27">
        <v>55039.47</v>
      </c>
      <c r="C217" s="27">
        <v>3659593.47</v>
      </c>
      <c r="D217" s="27">
        <f t="shared" si="5"/>
        <v>-3604554</v>
      </c>
      <c r="E217" s="32"/>
    </row>
    <row r="218" spans="1:5" ht="12.75" hidden="1">
      <c r="A218" s="5" t="s">
        <v>177</v>
      </c>
      <c r="B218" s="27">
        <v>0</v>
      </c>
      <c r="C218" s="27">
        <v>0</v>
      </c>
      <c r="D218" s="27">
        <f t="shared" si="5"/>
        <v>0</v>
      </c>
      <c r="E218" s="32"/>
    </row>
    <row r="219" spans="1:5" ht="12.75">
      <c r="A219" s="26" t="s">
        <v>16</v>
      </c>
      <c r="B219" s="27">
        <v>25649.66</v>
      </c>
      <c r="C219" s="27">
        <v>6085038.29</v>
      </c>
      <c r="D219" s="27">
        <f t="shared" si="5"/>
        <v>-6059388.63</v>
      </c>
      <c r="E219" s="32"/>
    </row>
    <row r="220" spans="1:5" ht="12.75">
      <c r="A220" s="26" t="s">
        <v>330</v>
      </c>
      <c r="B220" s="27">
        <v>14451356.5</v>
      </c>
      <c r="C220" s="27">
        <v>0</v>
      </c>
      <c r="D220" s="27">
        <f t="shared" si="5"/>
        <v>14451356.5</v>
      </c>
      <c r="E220" s="32"/>
    </row>
    <row r="221" spans="1:5" ht="12.75">
      <c r="A221" s="26" t="s">
        <v>17</v>
      </c>
      <c r="B221" s="27">
        <v>3855945.25</v>
      </c>
      <c r="C221" s="27">
        <v>4253929.41</v>
      </c>
      <c r="D221" s="27">
        <f t="shared" si="5"/>
        <v>-397984.16000000015</v>
      </c>
      <c r="E221" s="32"/>
    </row>
    <row r="222" spans="1:5" ht="12.75">
      <c r="A222" s="26" t="s">
        <v>18</v>
      </c>
      <c r="B222" s="27">
        <v>5446012.72</v>
      </c>
      <c r="C222" s="27">
        <v>6033717.92</v>
      </c>
      <c r="D222" s="27">
        <f aca="true" t="shared" si="7" ref="D222:D231">B222-C222</f>
        <v>-587705.2000000002</v>
      </c>
      <c r="E222" s="32"/>
    </row>
    <row r="223" spans="1:5" ht="12.75">
      <c r="A223" s="26" t="s">
        <v>19</v>
      </c>
      <c r="B223" s="27">
        <v>1113332.14</v>
      </c>
      <c r="C223" s="27">
        <v>1292786.88</v>
      </c>
      <c r="D223" s="27">
        <f t="shared" si="7"/>
        <v>-179454.74</v>
      </c>
      <c r="E223" s="32"/>
    </row>
    <row r="224" spans="1:5" ht="12.75">
      <c r="A224" s="26" t="s">
        <v>20</v>
      </c>
      <c r="B224" s="27">
        <v>76631.12</v>
      </c>
      <c r="C224" s="27">
        <v>123076.56</v>
      </c>
      <c r="D224" s="27">
        <f t="shared" si="7"/>
        <v>-46445.44</v>
      </c>
      <c r="E224" s="32"/>
    </row>
    <row r="225" spans="1:5" ht="11.25" customHeight="1">
      <c r="A225" s="26" t="s">
        <v>21</v>
      </c>
      <c r="B225" s="27">
        <v>210747.34</v>
      </c>
      <c r="C225" s="27">
        <v>268909.82</v>
      </c>
      <c r="D225" s="27">
        <f t="shared" si="7"/>
        <v>-58162.48000000001</v>
      </c>
      <c r="E225" s="32"/>
    </row>
    <row r="226" spans="1:5" ht="11.25" customHeight="1">
      <c r="A226" s="26" t="s">
        <v>248</v>
      </c>
      <c r="B226" s="27">
        <v>92059.35</v>
      </c>
      <c r="C226" s="27">
        <v>0</v>
      </c>
      <c r="D226" s="27">
        <f t="shared" si="7"/>
        <v>92059.35</v>
      </c>
      <c r="E226" s="32"/>
    </row>
    <row r="227" spans="1:5" ht="12.75">
      <c r="A227" s="26" t="s">
        <v>22</v>
      </c>
      <c r="B227" s="27">
        <v>138320.5</v>
      </c>
      <c r="C227" s="27">
        <v>37243.36</v>
      </c>
      <c r="D227" s="27">
        <f>B227-C227</f>
        <v>101077.14</v>
      </c>
      <c r="E227" s="32"/>
    </row>
    <row r="228" spans="1:5" ht="12.75">
      <c r="A228" s="51" t="s">
        <v>250</v>
      </c>
      <c r="B228" s="27">
        <v>4293438.62</v>
      </c>
      <c r="C228" s="27">
        <v>0</v>
      </c>
      <c r="D228" s="27">
        <f t="shared" si="7"/>
        <v>4293438.62</v>
      </c>
      <c r="E228" s="32"/>
    </row>
    <row r="229" spans="1:5" ht="12.75">
      <c r="A229" s="51" t="s">
        <v>251</v>
      </c>
      <c r="B229" s="27">
        <v>325</v>
      </c>
      <c r="C229" s="27">
        <v>0</v>
      </c>
      <c r="D229" s="27">
        <f t="shared" si="7"/>
        <v>325</v>
      </c>
      <c r="E229" s="32"/>
    </row>
    <row r="230" spans="1:5" ht="12.75">
      <c r="A230" s="51" t="s">
        <v>249</v>
      </c>
      <c r="B230" s="27">
        <v>401777.85</v>
      </c>
      <c r="C230" s="27">
        <v>0</v>
      </c>
      <c r="D230" s="27">
        <f t="shared" si="7"/>
        <v>401777.85</v>
      </c>
      <c r="E230" s="32"/>
    </row>
    <row r="231" spans="1:5" ht="12.75">
      <c r="A231" s="51" t="s">
        <v>252</v>
      </c>
      <c r="B231" s="27">
        <v>837.36</v>
      </c>
      <c r="C231" s="27">
        <v>0</v>
      </c>
      <c r="D231" s="27">
        <f t="shared" si="7"/>
        <v>837.36</v>
      </c>
      <c r="E231" s="32"/>
    </row>
    <row r="232" spans="1:5" ht="12.75">
      <c r="A232" s="51" t="s">
        <v>253</v>
      </c>
      <c r="B232" s="27">
        <v>5827490.95</v>
      </c>
      <c r="C232" s="27">
        <v>0</v>
      </c>
      <c r="D232" s="27">
        <f aca="true" t="shared" si="8" ref="D232:D263">B232-C232</f>
        <v>5827490.95</v>
      </c>
      <c r="E232" s="32"/>
    </row>
    <row r="233" spans="1:5" s="48" customFormat="1" ht="11.25">
      <c r="A233" s="48" t="s">
        <v>254</v>
      </c>
      <c r="B233" s="45">
        <v>1782277.26</v>
      </c>
      <c r="C233" s="45">
        <v>0</v>
      </c>
      <c r="D233" s="45">
        <f t="shared" si="8"/>
        <v>1782277.26</v>
      </c>
      <c r="E233" s="52"/>
    </row>
    <row r="234" spans="1:5" s="48" customFormat="1" ht="11.25">
      <c r="A234" s="53" t="s">
        <v>255</v>
      </c>
      <c r="B234" s="45">
        <v>570706.35</v>
      </c>
      <c r="C234" s="45">
        <v>0</v>
      </c>
      <c r="D234" s="45">
        <f t="shared" si="8"/>
        <v>570706.35</v>
      </c>
      <c r="E234" s="52"/>
    </row>
    <row r="235" spans="1:5" s="48" customFormat="1" ht="11.25">
      <c r="A235" s="53" t="s">
        <v>256</v>
      </c>
      <c r="B235" s="45">
        <v>57825.99</v>
      </c>
      <c r="C235" s="45">
        <v>0</v>
      </c>
      <c r="D235" s="45">
        <f t="shared" si="8"/>
        <v>57825.99</v>
      </c>
      <c r="E235" s="52"/>
    </row>
    <row r="236" spans="1:5" s="48" customFormat="1" ht="11.25">
      <c r="A236" s="53" t="s">
        <v>257</v>
      </c>
      <c r="B236" s="45">
        <v>224141.89</v>
      </c>
      <c r="C236" s="45">
        <v>0</v>
      </c>
      <c r="D236" s="45">
        <f t="shared" si="8"/>
        <v>224141.89</v>
      </c>
      <c r="E236" s="52"/>
    </row>
    <row r="237" spans="1:5" s="48" customFormat="1" ht="11.25">
      <c r="A237" s="53" t="s">
        <v>331</v>
      </c>
      <c r="B237" s="45">
        <v>39133.44</v>
      </c>
      <c r="C237" s="45">
        <v>0</v>
      </c>
      <c r="D237" s="45">
        <f t="shared" si="8"/>
        <v>39133.44</v>
      </c>
      <c r="E237" s="52"/>
    </row>
    <row r="238" spans="1:5" s="48" customFormat="1" ht="11.25">
      <c r="A238" s="53" t="s">
        <v>258</v>
      </c>
      <c r="B238" s="45">
        <v>50583.19</v>
      </c>
      <c r="C238" s="45">
        <v>0</v>
      </c>
      <c r="D238" s="45">
        <f t="shared" si="8"/>
        <v>50583.19</v>
      </c>
      <c r="E238" s="52"/>
    </row>
    <row r="239" spans="1:5" s="48" customFormat="1" ht="11.25">
      <c r="A239" s="53" t="s">
        <v>259</v>
      </c>
      <c r="B239" s="45">
        <v>1867713.4</v>
      </c>
      <c r="C239" s="45">
        <v>0</v>
      </c>
      <c r="D239" s="45">
        <f t="shared" si="8"/>
        <v>1867713.4</v>
      </c>
      <c r="E239" s="52"/>
    </row>
    <row r="240" spans="1:5" s="48" customFormat="1" ht="11.25">
      <c r="A240" s="53" t="s">
        <v>260</v>
      </c>
      <c r="B240" s="45">
        <v>78513.48</v>
      </c>
      <c r="C240" s="45">
        <v>0</v>
      </c>
      <c r="D240" s="45">
        <f t="shared" si="8"/>
        <v>78513.48</v>
      </c>
      <c r="E240" s="52"/>
    </row>
    <row r="241" spans="1:5" s="48" customFormat="1" ht="11.25">
      <c r="A241" s="53" t="s">
        <v>261</v>
      </c>
      <c r="B241" s="45">
        <v>447342.48</v>
      </c>
      <c r="C241" s="45">
        <v>0</v>
      </c>
      <c r="D241" s="45">
        <f t="shared" si="8"/>
        <v>447342.48</v>
      </c>
      <c r="E241" s="52"/>
    </row>
    <row r="242" spans="1:5" s="48" customFormat="1" ht="11.25">
      <c r="A242" s="53" t="s">
        <v>262</v>
      </c>
      <c r="B242" s="45">
        <v>10951.01</v>
      </c>
      <c r="C242" s="45">
        <v>0</v>
      </c>
      <c r="D242" s="45">
        <f t="shared" si="8"/>
        <v>10951.01</v>
      </c>
      <c r="E242" s="52"/>
    </row>
    <row r="243" spans="1:5" ht="12.75">
      <c r="A243" s="26" t="s">
        <v>220</v>
      </c>
      <c r="B243" s="27">
        <v>8083.98</v>
      </c>
      <c r="C243" s="27">
        <v>0</v>
      </c>
      <c r="D243" s="27">
        <f t="shared" si="8"/>
        <v>8083.98</v>
      </c>
      <c r="E243" s="32"/>
    </row>
    <row r="244" spans="1:5" ht="12.75">
      <c r="A244" s="26" t="s">
        <v>263</v>
      </c>
      <c r="B244" s="27">
        <v>17278.23</v>
      </c>
      <c r="C244" s="27">
        <v>0</v>
      </c>
      <c r="D244" s="27">
        <f t="shared" si="8"/>
        <v>17278.23</v>
      </c>
      <c r="E244" s="32"/>
    </row>
    <row r="245" spans="1:5" ht="12.75">
      <c r="A245" s="26" t="s">
        <v>264</v>
      </c>
      <c r="B245" s="27">
        <v>18409.72</v>
      </c>
      <c r="C245" s="27">
        <v>0</v>
      </c>
      <c r="D245" s="27">
        <f t="shared" si="8"/>
        <v>18409.72</v>
      </c>
      <c r="E245" s="32"/>
    </row>
    <row r="246" spans="1:5" ht="12.75">
      <c r="A246" s="26" t="s">
        <v>332</v>
      </c>
      <c r="B246" s="27">
        <v>3788.83</v>
      </c>
      <c r="C246" s="27">
        <v>0</v>
      </c>
      <c r="D246" s="27">
        <f t="shared" si="8"/>
        <v>3788.83</v>
      </c>
      <c r="E246" s="32"/>
    </row>
    <row r="247" spans="1:5" ht="12.75">
      <c r="A247" s="26" t="s">
        <v>265</v>
      </c>
      <c r="B247" s="27">
        <v>2802.38</v>
      </c>
      <c r="C247" s="27">
        <v>0</v>
      </c>
      <c r="D247" s="27">
        <f t="shared" si="8"/>
        <v>2802.38</v>
      </c>
      <c r="E247" s="32"/>
    </row>
    <row r="248" spans="1:5" ht="12.75">
      <c r="A248" s="26" t="s">
        <v>333</v>
      </c>
      <c r="B248" s="27">
        <v>25840.84</v>
      </c>
      <c r="C248" s="27">
        <v>0</v>
      </c>
      <c r="D248" s="27">
        <f t="shared" si="8"/>
        <v>25840.84</v>
      </c>
      <c r="E248" s="32"/>
    </row>
    <row r="249" spans="1:5" ht="12" customHeight="1">
      <c r="A249" s="26" t="s">
        <v>266</v>
      </c>
      <c r="B249" s="27">
        <v>53571.3</v>
      </c>
      <c r="C249" s="27">
        <v>0</v>
      </c>
      <c r="D249" s="27">
        <f t="shared" si="8"/>
        <v>53571.3</v>
      </c>
      <c r="E249" s="32"/>
    </row>
    <row r="250" spans="1:5" ht="12" customHeight="1">
      <c r="A250" s="26" t="s">
        <v>334</v>
      </c>
      <c r="B250" s="27">
        <v>84991.05</v>
      </c>
      <c r="C250" s="27">
        <v>0</v>
      </c>
      <c r="D250" s="27">
        <f t="shared" si="8"/>
        <v>84991.05</v>
      </c>
      <c r="E250" s="32"/>
    </row>
    <row r="251" spans="1:5" ht="12" customHeight="1">
      <c r="A251" s="26" t="s">
        <v>267</v>
      </c>
      <c r="B251" s="27">
        <v>4083.55</v>
      </c>
      <c r="C251" s="27">
        <v>0</v>
      </c>
      <c r="D251" s="27">
        <f t="shared" si="8"/>
        <v>4083.55</v>
      </c>
      <c r="E251" s="32"/>
    </row>
    <row r="252" spans="1:5" ht="12.75">
      <c r="A252" s="26" t="s">
        <v>268</v>
      </c>
      <c r="B252" s="27">
        <v>2498.1</v>
      </c>
      <c r="C252" s="27">
        <v>0</v>
      </c>
      <c r="D252" s="27">
        <f t="shared" si="8"/>
        <v>2498.1</v>
      </c>
      <c r="E252" s="32"/>
    </row>
    <row r="253" spans="1:5" ht="12.75">
      <c r="A253" s="26" t="s">
        <v>269</v>
      </c>
      <c r="B253" s="27">
        <v>4957.66</v>
      </c>
      <c r="C253" s="27">
        <v>0</v>
      </c>
      <c r="D253" s="27">
        <f t="shared" si="8"/>
        <v>4957.66</v>
      </c>
      <c r="E253" s="32"/>
    </row>
    <row r="254" spans="1:5" ht="12.75">
      <c r="A254" s="26" t="s">
        <v>270</v>
      </c>
      <c r="B254" s="27">
        <v>204877.92</v>
      </c>
      <c r="C254" s="27">
        <v>0</v>
      </c>
      <c r="D254" s="27">
        <f t="shared" si="8"/>
        <v>204877.92</v>
      </c>
      <c r="E254" s="32"/>
    </row>
    <row r="255" spans="1:5" ht="12.75">
      <c r="A255" s="26" t="s">
        <v>271</v>
      </c>
      <c r="B255" s="27">
        <v>55959.17</v>
      </c>
      <c r="C255" s="27">
        <v>0</v>
      </c>
      <c r="D255" s="27">
        <f t="shared" si="8"/>
        <v>55959.17</v>
      </c>
      <c r="E255" s="32"/>
    </row>
    <row r="256" spans="1:5" ht="12.75">
      <c r="A256" s="26" t="s">
        <v>272</v>
      </c>
      <c r="B256" s="27">
        <v>6979.8</v>
      </c>
      <c r="C256" s="27">
        <v>0</v>
      </c>
      <c r="D256" s="27">
        <f t="shared" si="8"/>
        <v>6979.8</v>
      </c>
      <c r="E256" s="32"/>
    </row>
    <row r="257" spans="1:5" ht="12.75">
      <c r="A257" s="26" t="s">
        <v>273</v>
      </c>
      <c r="B257" s="27">
        <v>861.59</v>
      </c>
      <c r="C257" s="27">
        <v>0</v>
      </c>
      <c r="D257" s="27">
        <f t="shared" si="8"/>
        <v>861.59</v>
      </c>
      <c r="E257" s="32"/>
    </row>
    <row r="258" spans="1:5" ht="12.75">
      <c r="A258" s="26" t="s">
        <v>274</v>
      </c>
      <c r="B258" s="27">
        <v>1863.34</v>
      </c>
      <c r="C258" s="27">
        <v>0</v>
      </c>
      <c r="D258" s="27">
        <f t="shared" si="8"/>
        <v>1863.34</v>
      </c>
      <c r="E258" s="32"/>
    </row>
    <row r="259" spans="1:5" ht="12.75">
      <c r="A259" s="26" t="s">
        <v>275</v>
      </c>
      <c r="B259" s="27">
        <v>35959.36</v>
      </c>
      <c r="C259" s="27">
        <v>0</v>
      </c>
      <c r="D259" s="27">
        <f t="shared" si="8"/>
        <v>35959.36</v>
      </c>
      <c r="E259" s="32"/>
    </row>
    <row r="260" spans="1:5" ht="12.75">
      <c r="A260" s="26" t="s">
        <v>276</v>
      </c>
      <c r="B260" s="27">
        <v>35909.53</v>
      </c>
      <c r="C260" s="27">
        <v>0</v>
      </c>
      <c r="D260" s="27">
        <f t="shared" si="8"/>
        <v>35909.53</v>
      </c>
      <c r="E260" s="32"/>
    </row>
    <row r="261" spans="1:5" ht="12.75">
      <c r="A261" s="26" t="s">
        <v>277</v>
      </c>
      <c r="B261" s="27">
        <v>12049.94</v>
      </c>
      <c r="C261" s="27">
        <v>0</v>
      </c>
      <c r="D261" s="27">
        <f t="shared" si="8"/>
        <v>12049.94</v>
      </c>
      <c r="E261" s="32"/>
    </row>
    <row r="262" spans="1:5" ht="12.75">
      <c r="A262" s="26" t="s">
        <v>278</v>
      </c>
      <c r="B262" s="27">
        <v>1869.47</v>
      </c>
      <c r="C262" s="27">
        <v>0</v>
      </c>
      <c r="D262" s="27">
        <f t="shared" si="8"/>
        <v>1869.47</v>
      </c>
      <c r="E262" s="32"/>
    </row>
    <row r="263" spans="1:5" ht="12.75">
      <c r="A263" s="26" t="s">
        <v>279</v>
      </c>
      <c r="B263" s="27">
        <v>489.65</v>
      </c>
      <c r="C263" s="27">
        <v>0</v>
      </c>
      <c r="D263" s="27">
        <f t="shared" si="8"/>
        <v>489.65</v>
      </c>
      <c r="E263" s="32"/>
    </row>
    <row r="264" spans="1:5" ht="12.75">
      <c r="A264" s="26" t="s">
        <v>280</v>
      </c>
      <c r="B264" s="27">
        <v>9738.78</v>
      </c>
      <c r="C264" s="27">
        <v>0</v>
      </c>
      <c r="D264" s="27">
        <f aca="true" t="shared" si="9" ref="D264:D285">B264-C264</f>
        <v>9738.78</v>
      </c>
      <c r="E264" s="32"/>
    </row>
    <row r="265" spans="1:5" ht="12.75">
      <c r="A265" s="26" t="s">
        <v>281</v>
      </c>
      <c r="B265" s="27">
        <v>129335.45</v>
      </c>
      <c r="C265" s="27">
        <v>0</v>
      </c>
      <c r="D265" s="27">
        <f t="shared" si="9"/>
        <v>129335.45</v>
      </c>
      <c r="E265" s="32"/>
    </row>
    <row r="266" spans="1:5" ht="12.75">
      <c r="A266" s="26" t="s">
        <v>335</v>
      </c>
      <c r="B266" s="27">
        <v>1115.98</v>
      </c>
      <c r="C266" s="27">
        <v>0</v>
      </c>
      <c r="D266" s="27">
        <f t="shared" si="9"/>
        <v>1115.98</v>
      </c>
      <c r="E266" s="32"/>
    </row>
    <row r="267" spans="1:5" ht="12.75">
      <c r="A267" s="26" t="s">
        <v>336</v>
      </c>
      <c r="B267" s="27">
        <v>1222.97</v>
      </c>
      <c r="C267" s="27">
        <v>0</v>
      </c>
      <c r="D267" s="27">
        <f t="shared" si="9"/>
        <v>1222.97</v>
      </c>
      <c r="E267" s="32"/>
    </row>
    <row r="268" spans="1:5" ht="12.75">
      <c r="A268" s="26" t="s">
        <v>221</v>
      </c>
      <c r="B268" s="27">
        <v>7380.61</v>
      </c>
      <c r="C268" s="27">
        <v>0</v>
      </c>
      <c r="D268" s="27">
        <f t="shared" si="9"/>
        <v>7380.61</v>
      </c>
      <c r="E268" s="32"/>
    </row>
    <row r="269" spans="1:5" ht="12.75">
      <c r="A269" s="26" t="s">
        <v>337</v>
      </c>
      <c r="B269" s="27">
        <v>1585.99</v>
      </c>
      <c r="C269" s="27">
        <v>0</v>
      </c>
      <c r="D269" s="27">
        <f t="shared" si="9"/>
        <v>1585.99</v>
      </c>
      <c r="E269" s="32"/>
    </row>
    <row r="270" spans="1:5" ht="12.75">
      <c r="A270" s="26" t="s">
        <v>282</v>
      </c>
      <c r="B270" s="27">
        <v>36123.36</v>
      </c>
      <c r="C270" s="27">
        <v>0</v>
      </c>
      <c r="D270" s="27">
        <f t="shared" si="9"/>
        <v>36123.36</v>
      </c>
      <c r="E270" s="32"/>
    </row>
    <row r="271" spans="1:5" ht="12.75">
      <c r="A271" s="26" t="s">
        <v>283</v>
      </c>
      <c r="B271" s="27">
        <v>512.89</v>
      </c>
      <c r="C271" s="27">
        <v>0</v>
      </c>
      <c r="D271" s="27">
        <f>B271-C271</f>
        <v>512.89</v>
      </c>
      <c r="E271" s="32"/>
    </row>
    <row r="272" spans="1:5" ht="12.75">
      <c r="A272" s="26" t="s">
        <v>284</v>
      </c>
      <c r="B272" s="27">
        <v>247</v>
      </c>
      <c r="C272" s="27">
        <v>0</v>
      </c>
      <c r="D272" s="27">
        <f t="shared" si="9"/>
        <v>247</v>
      </c>
      <c r="E272" s="32"/>
    </row>
    <row r="273" spans="1:5" ht="12.75">
      <c r="A273" s="26" t="s">
        <v>285</v>
      </c>
      <c r="B273" s="27">
        <v>1183.92</v>
      </c>
      <c r="C273" s="27">
        <v>0</v>
      </c>
      <c r="D273" s="27">
        <f t="shared" si="9"/>
        <v>1183.92</v>
      </c>
      <c r="E273" s="32"/>
    </row>
    <row r="274" spans="1:5" ht="12.75">
      <c r="A274" s="26" t="s">
        <v>339</v>
      </c>
      <c r="B274" s="27">
        <v>1015.82</v>
      </c>
      <c r="C274" s="27">
        <v>0</v>
      </c>
      <c r="D274" s="27">
        <f t="shared" si="9"/>
        <v>1015.82</v>
      </c>
      <c r="E274" s="32"/>
    </row>
    <row r="275" spans="1:5" ht="12.75">
      <c r="A275" s="26" t="s">
        <v>286</v>
      </c>
      <c r="B275" s="27">
        <v>9163.25</v>
      </c>
      <c r="C275" s="27">
        <v>0</v>
      </c>
      <c r="D275" s="27">
        <f t="shared" si="9"/>
        <v>9163.25</v>
      </c>
      <c r="E275" s="32"/>
    </row>
    <row r="276" spans="1:5" ht="12.75">
      <c r="A276" s="26" t="s">
        <v>287</v>
      </c>
      <c r="B276" s="27">
        <v>27920.6</v>
      </c>
      <c r="C276" s="27">
        <v>0</v>
      </c>
      <c r="D276" s="27">
        <f t="shared" si="9"/>
        <v>27920.6</v>
      </c>
      <c r="E276" s="32"/>
    </row>
    <row r="277" spans="1:5" ht="12.75">
      <c r="A277" s="26" t="s">
        <v>288</v>
      </c>
      <c r="B277" s="27">
        <v>22255.29</v>
      </c>
      <c r="C277" s="27">
        <v>0</v>
      </c>
      <c r="D277" s="27">
        <f t="shared" si="9"/>
        <v>22255.29</v>
      </c>
      <c r="E277" s="32"/>
    </row>
    <row r="278" spans="1:5" ht="12.75">
      <c r="A278" s="26" t="s">
        <v>338</v>
      </c>
      <c r="B278" s="27">
        <v>1844729.33</v>
      </c>
      <c r="C278" s="27">
        <v>0</v>
      </c>
      <c r="D278" s="27">
        <f t="shared" si="9"/>
        <v>1844729.33</v>
      </c>
      <c r="E278" s="32"/>
    </row>
    <row r="279" spans="1:5" ht="12.75">
      <c r="A279" s="26" t="s">
        <v>289</v>
      </c>
      <c r="B279" s="27">
        <v>57295.05</v>
      </c>
      <c r="C279" s="27">
        <v>0</v>
      </c>
      <c r="D279" s="27">
        <f t="shared" si="9"/>
        <v>57295.05</v>
      </c>
      <c r="E279" s="32"/>
    </row>
    <row r="280" spans="1:5" ht="12.75">
      <c r="A280" s="26" t="s">
        <v>290</v>
      </c>
      <c r="B280" s="27">
        <v>1027998.14</v>
      </c>
      <c r="C280" s="27">
        <v>0</v>
      </c>
      <c r="D280" s="27">
        <f t="shared" si="9"/>
        <v>1027998.14</v>
      </c>
      <c r="E280" s="32"/>
    </row>
    <row r="281" spans="1:5" ht="12.75">
      <c r="A281" s="51" t="s">
        <v>291</v>
      </c>
      <c r="B281" s="27">
        <v>725240.13</v>
      </c>
      <c r="C281" s="27">
        <v>0</v>
      </c>
      <c r="D281" s="27">
        <f t="shared" si="9"/>
        <v>725240.13</v>
      </c>
      <c r="E281" s="32"/>
    </row>
    <row r="282" spans="1:5" ht="12.75">
      <c r="A282" s="26" t="s">
        <v>293</v>
      </c>
      <c r="B282" s="27">
        <v>1266225.71</v>
      </c>
      <c r="C282" s="27">
        <v>0</v>
      </c>
      <c r="D282" s="27">
        <f t="shared" si="9"/>
        <v>1266225.71</v>
      </c>
      <c r="E282" s="32"/>
    </row>
    <row r="283" spans="1:5" ht="12.75">
      <c r="A283" s="26" t="s">
        <v>292</v>
      </c>
      <c r="B283" s="27">
        <v>405288.26</v>
      </c>
      <c r="C283" s="27">
        <v>0</v>
      </c>
      <c r="D283" s="27">
        <f t="shared" si="9"/>
        <v>405288.26</v>
      </c>
      <c r="E283" s="32"/>
    </row>
    <row r="284" spans="1:5" ht="12.75">
      <c r="A284" s="26" t="s">
        <v>294</v>
      </c>
      <c r="B284" s="27">
        <v>1482461.91</v>
      </c>
      <c r="C284" s="27">
        <v>0</v>
      </c>
      <c r="D284" s="27">
        <f t="shared" si="9"/>
        <v>1482461.91</v>
      </c>
      <c r="E284" s="32"/>
    </row>
    <row r="285" spans="1:5" ht="12.75">
      <c r="A285" s="26" t="s">
        <v>295</v>
      </c>
      <c r="B285" s="27">
        <v>58034.26</v>
      </c>
      <c r="C285" s="27">
        <v>0</v>
      </c>
      <c r="D285" s="27">
        <f t="shared" si="9"/>
        <v>58034.26</v>
      </c>
      <c r="E285" s="32"/>
    </row>
    <row r="286" spans="1:5" ht="12.75">
      <c r="A286" s="26" t="s">
        <v>296</v>
      </c>
      <c r="B286" s="27">
        <v>584.81</v>
      </c>
      <c r="C286" s="27">
        <v>0</v>
      </c>
      <c r="D286" s="27">
        <f aca="true" t="shared" si="10" ref="D286:D315">B286-C286</f>
        <v>584.81</v>
      </c>
      <c r="E286" s="32"/>
    </row>
    <row r="287" spans="1:5" ht="12.75">
      <c r="A287" s="26" t="s">
        <v>314</v>
      </c>
      <c r="B287" s="27">
        <v>40807.67</v>
      </c>
      <c r="C287" s="27">
        <v>0</v>
      </c>
      <c r="D287" s="27">
        <f t="shared" si="10"/>
        <v>40807.67</v>
      </c>
      <c r="E287" s="32"/>
    </row>
    <row r="288" spans="1:5" ht="12.75">
      <c r="A288" s="26" t="s">
        <v>297</v>
      </c>
      <c r="B288" s="27">
        <v>73.45</v>
      </c>
      <c r="C288" s="27">
        <v>0</v>
      </c>
      <c r="D288" s="27">
        <f t="shared" si="10"/>
        <v>73.45</v>
      </c>
      <c r="E288" s="32"/>
    </row>
    <row r="289" spans="1:5" ht="12.75">
      <c r="A289" s="26" t="s">
        <v>298</v>
      </c>
      <c r="B289" s="27">
        <v>1104410.02</v>
      </c>
      <c r="C289" s="27">
        <v>0</v>
      </c>
      <c r="D289" s="27">
        <f t="shared" si="10"/>
        <v>1104410.02</v>
      </c>
      <c r="E289" s="32"/>
    </row>
    <row r="290" spans="1:5" ht="12.75">
      <c r="A290" s="26" t="s">
        <v>299</v>
      </c>
      <c r="B290" s="27">
        <v>7993.5</v>
      </c>
      <c r="C290" s="27">
        <v>0</v>
      </c>
      <c r="D290" s="27">
        <f t="shared" si="10"/>
        <v>7993.5</v>
      </c>
      <c r="E290" s="32"/>
    </row>
    <row r="291" spans="1:5" ht="12.75">
      <c r="A291" s="26" t="s">
        <v>301</v>
      </c>
      <c r="B291" s="27">
        <v>2430</v>
      </c>
      <c r="C291" s="27">
        <v>0</v>
      </c>
      <c r="D291" s="27">
        <f t="shared" si="10"/>
        <v>2430</v>
      </c>
      <c r="E291" s="32"/>
    </row>
    <row r="292" spans="1:5" ht="12.75">
      <c r="A292" s="26" t="s">
        <v>300</v>
      </c>
      <c r="B292" s="27">
        <v>4950.99</v>
      </c>
      <c r="C292" s="27">
        <v>0</v>
      </c>
      <c r="D292" s="27">
        <f t="shared" si="10"/>
        <v>4950.99</v>
      </c>
      <c r="E292" s="32"/>
    </row>
    <row r="293" spans="1:5" ht="12.75">
      <c r="A293" s="26" t="s">
        <v>302</v>
      </c>
      <c r="B293" s="27">
        <v>1976.43</v>
      </c>
      <c r="C293" s="27">
        <v>0</v>
      </c>
      <c r="D293" s="27">
        <f t="shared" si="10"/>
        <v>1976.43</v>
      </c>
      <c r="E293" s="32"/>
    </row>
    <row r="294" spans="1:5" ht="12.75">
      <c r="A294" s="26" t="s">
        <v>303</v>
      </c>
      <c r="B294" s="27">
        <v>3960.94</v>
      </c>
      <c r="C294" s="27">
        <v>0</v>
      </c>
      <c r="D294" s="27">
        <f t="shared" si="10"/>
        <v>3960.94</v>
      </c>
      <c r="E294" s="32"/>
    </row>
    <row r="295" spans="1:5" ht="12.75">
      <c r="A295" s="26" t="s">
        <v>304</v>
      </c>
      <c r="B295" s="27">
        <v>646.2</v>
      </c>
      <c r="C295" s="27">
        <v>0</v>
      </c>
      <c r="D295" s="27">
        <f t="shared" si="10"/>
        <v>646.2</v>
      </c>
      <c r="E295" s="32"/>
    </row>
    <row r="296" spans="1:5" ht="12.75">
      <c r="A296" s="26" t="s">
        <v>305</v>
      </c>
      <c r="B296" s="27">
        <v>18488.63</v>
      </c>
      <c r="C296" s="27">
        <v>0</v>
      </c>
      <c r="D296" s="27">
        <f t="shared" si="10"/>
        <v>18488.63</v>
      </c>
      <c r="E296" s="32"/>
    </row>
    <row r="297" spans="1:5" ht="12.75">
      <c r="A297" s="26" t="s">
        <v>306</v>
      </c>
      <c r="B297" s="27">
        <v>34247.91</v>
      </c>
      <c r="C297" s="27">
        <v>0</v>
      </c>
      <c r="D297" s="27">
        <f t="shared" si="10"/>
        <v>34247.91</v>
      </c>
      <c r="E297" s="32"/>
    </row>
    <row r="298" spans="1:5" ht="12.75">
      <c r="A298" s="26" t="s">
        <v>307</v>
      </c>
      <c r="B298" s="27">
        <v>58164.64</v>
      </c>
      <c r="C298" s="27">
        <v>0</v>
      </c>
      <c r="D298" s="27">
        <f t="shared" si="10"/>
        <v>58164.64</v>
      </c>
      <c r="E298" s="32"/>
    </row>
    <row r="299" spans="1:5" ht="12.75">
      <c r="A299" s="26" t="s">
        <v>308</v>
      </c>
      <c r="B299" s="27">
        <v>113584.61</v>
      </c>
      <c r="C299" s="27">
        <v>0</v>
      </c>
      <c r="D299" s="27">
        <f t="shared" si="10"/>
        <v>113584.61</v>
      </c>
      <c r="E299" s="32"/>
    </row>
    <row r="300" spans="1:5" ht="12.75">
      <c r="A300" s="26" t="s">
        <v>309</v>
      </c>
      <c r="B300" s="27">
        <v>220.68</v>
      </c>
      <c r="C300" s="27">
        <v>0</v>
      </c>
      <c r="D300" s="27">
        <f t="shared" si="10"/>
        <v>220.68</v>
      </c>
      <c r="E300" s="32"/>
    </row>
    <row r="301" spans="1:5" ht="12.75">
      <c r="A301" s="26" t="s">
        <v>310</v>
      </c>
      <c r="B301" s="27">
        <v>1451145.44</v>
      </c>
      <c r="C301" s="27">
        <v>0</v>
      </c>
      <c r="D301" s="27">
        <f t="shared" si="10"/>
        <v>1451145.44</v>
      </c>
      <c r="E301" s="32"/>
    </row>
    <row r="302" spans="1:5" ht="12.75">
      <c r="A302" s="26" t="s">
        <v>313</v>
      </c>
      <c r="B302" s="27">
        <v>544.49</v>
      </c>
      <c r="C302" s="27">
        <v>0</v>
      </c>
      <c r="D302" s="27">
        <f t="shared" si="10"/>
        <v>544.49</v>
      </c>
      <c r="E302" s="32"/>
    </row>
    <row r="303" spans="1:5" ht="12.75">
      <c r="A303" s="26" t="s">
        <v>346</v>
      </c>
      <c r="B303" s="27">
        <v>164.42</v>
      </c>
      <c r="C303" s="27">
        <v>0</v>
      </c>
      <c r="D303" s="27">
        <f t="shared" si="10"/>
        <v>164.42</v>
      </c>
      <c r="E303" s="32"/>
    </row>
    <row r="304" spans="1:5" ht="12.75">
      <c r="A304" s="26" t="s">
        <v>311</v>
      </c>
      <c r="B304" s="27">
        <v>2180318.86</v>
      </c>
      <c r="C304" s="27">
        <v>0</v>
      </c>
      <c r="D304" s="27">
        <f t="shared" si="10"/>
        <v>2180318.86</v>
      </c>
      <c r="E304" s="32"/>
    </row>
    <row r="305" spans="1:5" ht="12.75">
      <c r="A305" s="26" t="s">
        <v>312</v>
      </c>
      <c r="B305" s="27">
        <v>436953.37</v>
      </c>
      <c r="C305" s="27">
        <v>0</v>
      </c>
      <c r="D305" s="27">
        <f t="shared" si="10"/>
        <v>436953.37</v>
      </c>
      <c r="E305" s="32"/>
    </row>
    <row r="306" spans="1:5" ht="12.75">
      <c r="A306" s="26" t="s">
        <v>315</v>
      </c>
      <c r="B306" s="27">
        <v>317538.61</v>
      </c>
      <c r="C306" s="27">
        <v>0</v>
      </c>
      <c r="D306" s="27">
        <f t="shared" si="10"/>
        <v>317538.61</v>
      </c>
      <c r="E306" s="32"/>
    </row>
    <row r="307" spans="1:5" ht="12.75">
      <c r="A307" s="26" t="s">
        <v>316</v>
      </c>
      <c r="B307" s="27">
        <v>128963.07</v>
      </c>
      <c r="C307" s="27">
        <v>0</v>
      </c>
      <c r="D307" s="27">
        <f t="shared" si="10"/>
        <v>128963.07</v>
      </c>
      <c r="E307" s="32"/>
    </row>
    <row r="308" spans="1:5" ht="12.75">
      <c r="A308" s="26" t="s">
        <v>317</v>
      </c>
      <c r="B308" s="27">
        <v>53844.44</v>
      </c>
      <c r="C308" s="27">
        <v>0</v>
      </c>
      <c r="D308" s="27">
        <f t="shared" si="10"/>
        <v>53844.44</v>
      </c>
      <c r="E308" s="32"/>
    </row>
    <row r="309" spans="1:5" ht="12.75">
      <c r="A309" s="26" t="s">
        <v>318</v>
      </c>
      <c r="B309" s="27">
        <v>887425.08</v>
      </c>
      <c r="C309" s="27">
        <v>0</v>
      </c>
      <c r="D309" s="27">
        <f t="shared" si="10"/>
        <v>887425.08</v>
      </c>
      <c r="E309" s="32"/>
    </row>
    <row r="310" spans="1:5" ht="12.75">
      <c r="A310" s="26" t="s">
        <v>340</v>
      </c>
      <c r="B310" s="27">
        <v>67544.37</v>
      </c>
      <c r="C310" s="27">
        <v>0</v>
      </c>
      <c r="D310" s="27">
        <f t="shared" si="10"/>
        <v>67544.37</v>
      </c>
      <c r="E310" s="32"/>
    </row>
    <row r="311" spans="1:5" ht="12.75">
      <c r="A311" s="26" t="s">
        <v>341</v>
      </c>
      <c r="B311" s="27">
        <v>2575</v>
      </c>
      <c r="C311" s="27">
        <v>0</v>
      </c>
      <c r="D311" s="27">
        <f t="shared" si="10"/>
        <v>2575</v>
      </c>
      <c r="E311" s="32"/>
    </row>
    <row r="312" spans="1:5" ht="12.75">
      <c r="A312" s="26" t="s">
        <v>342</v>
      </c>
      <c r="B312" s="27">
        <v>671520.08</v>
      </c>
      <c r="C312" s="27">
        <v>0</v>
      </c>
      <c r="D312" s="27">
        <f t="shared" si="10"/>
        <v>671520.08</v>
      </c>
      <c r="E312" s="32"/>
    </row>
    <row r="313" spans="1:5" ht="12.75">
      <c r="A313" s="26" t="s">
        <v>343</v>
      </c>
      <c r="B313" s="27">
        <v>115865.21</v>
      </c>
      <c r="C313" s="27">
        <v>0</v>
      </c>
      <c r="D313" s="27">
        <f t="shared" si="10"/>
        <v>115865.21</v>
      </c>
      <c r="E313" s="32"/>
    </row>
    <row r="314" spans="1:5" ht="12.75">
      <c r="A314" s="26" t="s">
        <v>344</v>
      </c>
      <c r="B314" s="27">
        <v>56692.9</v>
      </c>
      <c r="C314" s="27">
        <v>0</v>
      </c>
      <c r="D314" s="27">
        <f t="shared" si="10"/>
        <v>56692.9</v>
      </c>
      <c r="E314" s="32"/>
    </row>
    <row r="315" spans="1:5" ht="12.75">
      <c r="A315" s="26" t="s">
        <v>345</v>
      </c>
      <c r="B315" s="27">
        <v>790.35</v>
      </c>
      <c r="C315" s="27">
        <v>0</v>
      </c>
      <c r="D315" s="27">
        <f t="shared" si="10"/>
        <v>790.35</v>
      </c>
      <c r="E315" s="32"/>
    </row>
    <row r="316" spans="1:5" ht="12.75">
      <c r="A316" s="26" t="s">
        <v>232</v>
      </c>
      <c r="B316" s="27">
        <v>23343.64</v>
      </c>
      <c r="C316" s="27">
        <v>1000</v>
      </c>
      <c r="D316" s="27">
        <f aca="true" t="shared" si="11" ref="D316:D338">B316-C316</f>
        <v>22343.64</v>
      </c>
      <c r="E316" s="32"/>
    </row>
    <row r="317" spans="1:5" ht="12.75">
      <c r="A317" s="26" t="s">
        <v>347</v>
      </c>
      <c r="B317" s="27">
        <v>53.9</v>
      </c>
      <c r="C317" s="27">
        <v>0</v>
      </c>
      <c r="D317" s="27">
        <f t="shared" si="11"/>
        <v>53.9</v>
      </c>
      <c r="E317" s="32"/>
    </row>
    <row r="318" spans="1:5" ht="12.75">
      <c r="A318" s="26" t="s">
        <v>222</v>
      </c>
      <c r="B318" s="27">
        <v>108514.06</v>
      </c>
      <c r="C318" s="27">
        <v>76109</v>
      </c>
      <c r="D318" s="27">
        <f>B318-C318</f>
        <v>32405.059999999998</v>
      </c>
      <c r="E318" s="32"/>
    </row>
    <row r="319" spans="1:5" ht="12.75">
      <c r="A319" s="26" t="s">
        <v>319</v>
      </c>
      <c r="B319" s="27">
        <v>50000</v>
      </c>
      <c r="C319" s="27">
        <v>0</v>
      </c>
      <c r="D319" s="27">
        <f>B319-C319</f>
        <v>50000</v>
      </c>
      <c r="E319" s="32"/>
    </row>
    <row r="320" spans="1:5" ht="12.75">
      <c r="A320" s="26" t="s">
        <v>320</v>
      </c>
      <c r="B320" s="27">
        <v>30560.44</v>
      </c>
      <c r="C320" s="27">
        <v>0</v>
      </c>
      <c r="D320" s="27">
        <f t="shared" si="11"/>
        <v>30560.44</v>
      </c>
      <c r="E320" s="32"/>
    </row>
    <row r="321" spans="1:5" ht="12.75">
      <c r="A321" s="6" t="s">
        <v>178</v>
      </c>
      <c r="B321" s="7">
        <f>B178+B180+B184+B196+B207</f>
        <v>66590262.26999997</v>
      </c>
      <c r="C321" s="7">
        <f>C178+C180+C184+C196+C207</f>
        <v>64969416.57</v>
      </c>
      <c r="D321" s="7">
        <f t="shared" si="11"/>
        <v>1620845.6999999732</v>
      </c>
      <c r="E321" s="8">
        <f>D321/C321*100</f>
        <v>2.494782600138675</v>
      </c>
    </row>
    <row r="322" spans="1:5" ht="12.75" hidden="1">
      <c r="A322" s="12" t="s">
        <v>179</v>
      </c>
      <c r="B322" s="2">
        <f>SUM(B323:B326)</f>
        <v>7000</v>
      </c>
      <c r="C322" s="2">
        <f>SUM(C323:C326)</f>
        <v>33500</v>
      </c>
      <c r="D322" s="2">
        <f t="shared" si="11"/>
        <v>-26500</v>
      </c>
      <c r="E322" s="4">
        <f>D322/C322*100</f>
        <v>-79.1044776119403</v>
      </c>
    </row>
    <row r="323" spans="1:5" ht="12.75" hidden="1">
      <c r="A323" s="33" t="s">
        <v>180</v>
      </c>
      <c r="B323" s="27">
        <v>0</v>
      </c>
      <c r="C323" s="27">
        <v>0</v>
      </c>
      <c r="D323" s="27">
        <f t="shared" si="11"/>
        <v>0</v>
      </c>
      <c r="E323" s="29"/>
    </row>
    <row r="324" spans="1:5" ht="12.75" hidden="1">
      <c r="A324" s="5" t="s">
        <v>210</v>
      </c>
      <c r="B324" s="27">
        <v>0</v>
      </c>
      <c r="C324" s="27">
        <v>22000</v>
      </c>
      <c r="D324" s="27">
        <f t="shared" si="11"/>
        <v>-22000</v>
      </c>
      <c r="E324" s="29"/>
    </row>
    <row r="325" spans="1:5" ht="12.75" hidden="1">
      <c r="A325" s="33" t="s">
        <v>209</v>
      </c>
      <c r="B325" s="27">
        <v>0</v>
      </c>
      <c r="C325" s="27">
        <v>0</v>
      </c>
      <c r="D325" s="27">
        <f t="shared" si="11"/>
        <v>0</v>
      </c>
      <c r="E325" s="29"/>
    </row>
    <row r="326" spans="1:5" ht="12.75">
      <c r="A326" s="5" t="s">
        <v>208</v>
      </c>
      <c r="B326" s="27">
        <v>7000</v>
      </c>
      <c r="C326" s="27">
        <v>11500</v>
      </c>
      <c r="D326" s="27">
        <f t="shared" si="11"/>
        <v>-4500</v>
      </c>
      <c r="E326" s="29"/>
    </row>
    <row r="327" spans="1:5" ht="18" customHeight="1">
      <c r="A327" s="17" t="s">
        <v>181</v>
      </c>
      <c r="B327" s="2">
        <f>SUM(B328:B329)</f>
        <v>157550</v>
      </c>
      <c r="C327" s="2">
        <f>SUM(C328:C329)</f>
        <v>215745</v>
      </c>
      <c r="D327" s="2">
        <f t="shared" si="11"/>
        <v>-58195</v>
      </c>
      <c r="E327" s="4">
        <f>D327/C327*100</f>
        <v>-26.97397390437785</v>
      </c>
    </row>
    <row r="328" spans="1:7" ht="12" customHeight="1">
      <c r="A328" s="33" t="s">
        <v>182</v>
      </c>
      <c r="B328" s="27">
        <v>150000</v>
      </c>
      <c r="C328" s="27">
        <v>150000</v>
      </c>
      <c r="D328" s="27">
        <f t="shared" si="11"/>
        <v>0</v>
      </c>
      <c r="E328" s="32"/>
      <c r="G328" s="41"/>
    </row>
    <row r="329" spans="1:7" ht="11.25" customHeight="1">
      <c r="A329" s="5" t="s">
        <v>211</v>
      </c>
      <c r="B329" s="27">
        <v>7550</v>
      </c>
      <c r="C329" s="27">
        <v>65745</v>
      </c>
      <c r="D329" s="27">
        <f t="shared" si="11"/>
        <v>-58195</v>
      </c>
      <c r="E329" s="32"/>
      <c r="G329" s="40"/>
    </row>
    <row r="330" spans="1:5" ht="12.75">
      <c r="A330" s="6" t="s">
        <v>183</v>
      </c>
      <c r="B330" s="7">
        <f>B327+B322</f>
        <v>164550</v>
      </c>
      <c r="C330" s="7">
        <f>C327+C322</f>
        <v>249245</v>
      </c>
      <c r="D330" s="7">
        <f t="shared" si="11"/>
        <v>-84695</v>
      </c>
      <c r="E330" s="8">
        <f>D330/C330*100</f>
        <v>-33.980621476860115</v>
      </c>
    </row>
    <row r="331" spans="1:5" ht="12.75">
      <c r="A331" s="9" t="s">
        <v>184</v>
      </c>
      <c r="B331" s="10">
        <f>B321+B330</f>
        <v>66754812.26999997</v>
      </c>
      <c r="C331" s="10">
        <f>C321+C330</f>
        <v>65218661.57</v>
      </c>
      <c r="D331" s="10">
        <f t="shared" si="11"/>
        <v>1536150.6999999732</v>
      </c>
      <c r="E331" s="11">
        <f>D331/C331*100</f>
        <v>2.3553851965379624</v>
      </c>
    </row>
    <row r="332" spans="1:5" ht="12.75">
      <c r="A332" s="9" t="s">
        <v>185</v>
      </c>
      <c r="B332" s="10">
        <f>B177+B331</f>
        <v>312493813.09</v>
      </c>
      <c r="C332" s="10">
        <f>C177+C331</f>
        <v>309263401.01</v>
      </c>
      <c r="D332" s="10">
        <f t="shared" si="11"/>
        <v>3230412.0799999833</v>
      </c>
      <c r="E332" s="11">
        <f>D332/C332*100</f>
        <v>1.0445503960216516</v>
      </c>
    </row>
    <row r="333" spans="1:5" ht="12.75">
      <c r="A333" s="12" t="s">
        <v>223</v>
      </c>
      <c r="B333" s="2">
        <f>SUM(B334:B336)</f>
        <v>81000</v>
      </c>
      <c r="C333" s="2">
        <f>SUM(C334:C335)</f>
        <v>95400</v>
      </c>
      <c r="D333" s="2">
        <f t="shared" si="11"/>
        <v>-14400</v>
      </c>
      <c r="E333" s="4">
        <f>D333/C333*100</f>
        <v>-15.09433962264151</v>
      </c>
    </row>
    <row r="334" spans="1:5" ht="12.75">
      <c r="A334" s="26" t="s">
        <v>186</v>
      </c>
      <c r="B334" s="27">
        <v>30600</v>
      </c>
      <c r="C334" s="27">
        <v>36000</v>
      </c>
      <c r="D334" s="27">
        <f t="shared" si="11"/>
        <v>-5400</v>
      </c>
      <c r="E334" s="37"/>
    </row>
    <row r="335" spans="1:5" ht="12.75">
      <c r="A335" s="26" t="s">
        <v>187</v>
      </c>
      <c r="B335" s="27">
        <v>50400</v>
      </c>
      <c r="C335" s="27">
        <v>59400</v>
      </c>
      <c r="D335" s="27">
        <f t="shared" si="11"/>
        <v>-9000</v>
      </c>
      <c r="E335" s="37"/>
    </row>
    <row r="336" spans="1:5" ht="12.75" hidden="1">
      <c r="A336" s="26" t="s">
        <v>188</v>
      </c>
      <c r="B336" s="27">
        <v>0</v>
      </c>
      <c r="C336" s="27">
        <v>0</v>
      </c>
      <c r="D336" s="27">
        <f t="shared" si="11"/>
        <v>0</v>
      </c>
      <c r="E336" s="37"/>
    </row>
    <row r="337" spans="1:5" ht="12.75">
      <c r="A337" s="12" t="s">
        <v>233</v>
      </c>
      <c r="B337" s="2">
        <f>B342</f>
        <v>0</v>
      </c>
      <c r="C337" s="2">
        <f>SUM(C338:C339)</f>
        <v>221</v>
      </c>
      <c r="D337" s="2">
        <f>B337-C337</f>
        <v>-221</v>
      </c>
      <c r="E337" s="24"/>
    </row>
    <row r="338" spans="1:5" ht="12.75" hidden="1">
      <c r="A338" s="26" t="s">
        <v>189</v>
      </c>
      <c r="B338" s="27">
        <v>0</v>
      </c>
      <c r="C338" s="27">
        <v>0</v>
      </c>
      <c r="D338" s="27">
        <f t="shared" si="11"/>
        <v>0</v>
      </c>
      <c r="E338" s="37"/>
    </row>
    <row r="339" spans="1:5" ht="18" customHeight="1" hidden="1">
      <c r="A339" s="12" t="s">
        <v>233</v>
      </c>
      <c r="B339" s="2"/>
      <c r="C339" s="2">
        <f>SUM(C340:C343)</f>
        <v>221</v>
      </c>
      <c r="D339" s="2">
        <f>SUM(D340:D341)</f>
        <v>0</v>
      </c>
      <c r="E339" s="24"/>
    </row>
    <row r="340" spans="1:5" ht="12.75" hidden="1">
      <c r="A340" s="5" t="s">
        <v>190</v>
      </c>
      <c r="B340" s="27">
        <v>0</v>
      </c>
      <c r="C340" s="27">
        <v>0</v>
      </c>
      <c r="D340" s="27">
        <f>B340-C340</f>
        <v>0</v>
      </c>
      <c r="E340" s="37"/>
    </row>
    <row r="341" spans="1:5" ht="12.75" hidden="1">
      <c r="A341" s="5" t="s">
        <v>191</v>
      </c>
      <c r="B341" s="27">
        <v>0</v>
      </c>
      <c r="C341" s="27">
        <v>0</v>
      </c>
      <c r="D341" s="27">
        <f>B341-C341</f>
        <v>0</v>
      </c>
      <c r="E341" s="37"/>
    </row>
    <row r="342" spans="1:5" ht="12.75">
      <c r="A342" s="5" t="s">
        <v>234</v>
      </c>
      <c r="B342" s="27">
        <v>0</v>
      </c>
      <c r="C342" s="27">
        <v>221</v>
      </c>
      <c r="D342" s="27">
        <f>B342-C342</f>
        <v>-221</v>
      </c>
      <c r="E342" s="37"/>
    </row>
    <row r="343" spans="1:5" ht="12.75" hidden="1">
      <c r="A343" s="5" t="s">
        <v>235</v>
      </c>
      <c r="B343" s="27">
        <v>0</v>
      </c>
      <c r="C343" s="27"/>
      <c r="D343" s="27"/>
      <c r="E343" s="37"/>
    </row>
    <row r="344" spans="1:5" ht="12.75">
      <c r="A344" s="6" t="s">
        <v>192</v>
      </c>
      <c r="B344" s="7">
        <f>B339+B333</f>
        <v>81000</v>
      </c>
      <c r="C344" s="7">
        <f>C333+C337</f>
        <v>95621</v>
      </c>
      <c r="D344" s="7">
        <f aca="true" t="shared" si="12" ref="D344:D350">B344-C344</f>
        <v>-14621</v>
      </c>
      <c r="E344" s="8">
        <f>D344/C344*100</f>
        <v>-15.29057424624298</v>
      </c>
    </row>
    <row r="345" spans="1:5" ht="18" customHeight="1">
      <c r="A345" s="17" t="s">
        <v>193</v>
      </c>
      <c r="B345" s="2">
        <f>SUM(B346:B347)</f>
        <v>10157155.89</v>
      </c>
      <c r="C345" s="2">
        <f>SUM(C346:C347)</f>
        <v>4156741.32</v>
      </c>
      <c r="D345" s="2">
        <f t="shared" si="12"/>
        <v>6000414.57</v>
      </c>
      <c r="E345" s="24">
        <f>D345/C345*100</f>
        <v>144.35381247154444</v>
      </c>
    </row>
    <row r="346" spans="1:5" ht="12.75" customHeight="1">
      <c r="A346" s="33" t="s">
        <v>194</v>
      </c>
      <c r="B346" s="27">
        <v>10157155.89</v>
      </c>
      <c r="C346" s="27">
        <v>4156741.32</v>
      </c>
      <c r="D346" s="27">
        <f t="shared" si="12"/>
        <v>6000414.57</v>
      </c>
      <c r="E346" s="37"/>
    </row>
    <row r="347" spans="1:5" ht="10.5" customHeight="1">
      <c r="A347" s="33" t="s">
        <v>195</v>
      </c>
      <c r="B347" s="27"/>
      <c r="C347" s="27">
        <v>0</v>
      </c>
      <c r="D347" s="27">
        <f t="shared" si="12"/>
        <v>0</v>
      </c>
      <c r="E347" s="37"/>
    </row>
    <row r="348" spans="1:5" ht="12.75">
      <c r="A348" s="6" t="s">
        <v>196</v>
      </c>
      <c r="B348" s="7">
        <f>SUM(B345)</f>
        <v>10157155.89</v>
      </c>
      <c r="C348" s="7">
        <f>SUM(C345)</f>
        <v>4156741.32</v>
      </c>
      <c r="D348" s="7">
        <f t="shared" si="12"/>
        <v>6000414.57</v>
      </c>
      <c r="E348" s="8">
        <f>D348/C348*100</f>
        <v>144.35381247154444</v>
      </c>
    </row>
    <row r="349" spans="1:7" ht="12.75">
      <c r="A349" s="9" t="s">
        <v>197</v>
      </c>
      <c r="B349" s="10">
        <f>SUM(B344+B348)</f>
        <v>10238155.89</v>
      </c>
      <c r="C349" s="10">
        <f>SUM(C344+C348)</f>
        <v>4252362.32</v>
      </c>
      <c r="D349" s="10">
        <f t="shared" si="12"/>
        <v>5985793.57</v>
      </c>
      <c r="E349" s="11">
        <f>D349/C349*100</f>
        <v>140.76395940786156</v>
      </c>
      <c r="G349" s="40"/>
    </row>
    <row r="350" spans="1:5" ht="12.75">
      <c r="A350" s="18" t="s">
        <v>198</v>
      </c>
      <c r="B350" s="19">
        <f>B349+B332</f>
        <v>322731968.97999996</v>
      </c>
      <c r="C350" s="19">
        <f>C349+C332</f>
        <v>313515763.33</v>
      </c>
      <c r="D350" s="19">
        <f t="shared" si="12"/>
        <v>9216205.649999976</v>
      </c>
      <c r="E350" s="20">
        <f>D350/C350*100</f>
        <v>2.9396307069572116</v>
      </c>
    </row>
    <row r="351" ht="12.75">
      <c r="B351" s="48"/>
    </row>
    <row r="352" ht="12.75">
      <c r="B352" s="48"/>
    </row>
    <row r="364" spans="1:5" ht="12.75" hidden="1">
      <c r="A364" s="9"/>
      <c r="B364" s="10"/>
      <c r="C364" s="10"/>
      <c r="D364" s="10"/>
      <c r="E364" s="11"/>
    </row>
    <row r="365" spans="1:5" ht="12.75" hidden="1">
      <c r="A365" s="12"/>
      <c r="B365" s="2"/>
      <c r="C365" s="2"/>
      <c r="D365" s="2"/>
      <c r="E365" s="4"/>
    </row>
    <row r="366" spans="1:5" ht="12.75" hidden="1">
      <c r="A366" s="26"/>
      <c r="B366" s="27"/>
      <c r="C366" s="27"/>
      <c r="D366" s="27"/>
      <c r="E366" s="37"/>
    </row>
    <row r="367" spans="1:5" ht="12.75" hidden="1">
      <c r="A367" s="26"/>
      <c r="B367" s="27"/>
      <c r="C367" s="27"/>
      <c r="D367" s="27"/>
      <c r="E367" s="37"/>
    </row>
    <row r="368" spans="1:5" ht="12.75" hidden="1">
      <c r="A368" s="26"/>
      <c r="B368" s="27"/>
      <c r="C368" s="27"/>
      <c r="D368" s="27"/>
      <c r="E368" s="37"/>
    </row>
    <row r="369" spans="1:5" ht="12.75" hidden="1">
      <c r="A369" s="26"/>
      <c r="B369" s="27"/>
      <c r="C369" s="27"/>
      <c r="D369" s="27"/>
      <c r="E369" s="37"/>
    </row>
    <row r="370" spans="1:5" ht="12.75" hidden="1">
      <c r="A370" s="12"/>
      <c r="B370" s="2"/>
      <c r="C370" s="2"/>
      <c r="D370" s="2"/>
      <c r="E370" s="24"/>
    </row>
    <row r="371" spans="1:5" ht="12.75" hidden="1">
      <c r="A371" s="26"/>
      <c r="B371" s="27"/>
      <c r="C371" s="27"/>
      <c r="D371" s="27"/>
      <c r="E371" s="37"/>
    </row>
    <row r="372" spans="1:5" ht="12.75" hidden="1">
      <c r="A372" s="12"/>
      <c r="B372" s="2"/>
      <c r="C372" s="2"/>
      <c r="D372" s="2"/>
      <c r="E372" s="24"/>
    </row>
    <row r="373" spans="1:5" ht="12.75" hidden="1">
      <c r="A373" s="5"/>
      <c r="B373" s="27"/>
      <c r="C373" s="27"/>
      <c r="D373" s="27"/>
      <c r="E373" s="37"/>
    </row>
    <row r="374" spans="1:5" ht="12.75" hidden="1">
      <c r="A374" s="5"/>
      <c r="B374" s="27"/>
      <c r="C374" s="27"/>
      <c r="D374" s="27"/>
      <c r="E374" s="37"/>
    </row>
    <row r="375" spans="1:5" ht="12.75" hidden="1">
      <c r="A375" s="5"/>
      <c r="B375" s="27"/>
      <c r="C375" s="27"/>
      <c r="D375" s="27"/>
      <c r="E375" s="37"/>
    </row>
    <row r="376" spans="1:5" ht="12.75" hidden="1">
      <c r="A376" s="5"/>
      <c r="B376" s="27"/>
      <c r="C376" s="27"/>
      <c r="D376" s="27"/>
      <c r="E376" s="37"/>
    </row>
    <row r="377" spans="1:5" ht="12.75" hidden="1">
      <c r="A377" s="6"/>
      <c r="B377" s="7"/>
      <c r="C377" s="7"/>
      <c r="D377" s="7"/>
      <c r="E377" s="8"/>
    </row>
    <row r="378" spans="1:5" ht="12.75" hidden="1">
      <c r="A378" s="17"/>
      <c r="B378" s="2"/>
      <c r="C378" s="2"/>
      <c r="D378" s="2"/>
      <c r="E378" s="24"/>
    </row>
    <row r="379" spans="1:5" ht="12.75" hidden="1">
      <c r="A379" s="33"/>
      <c r="B379" s="27"/>
      <c r="C379" s="27"/>
      <c r="D379" s="27"/>
      <c r="E379" s="37"/>
    </row>
    <row r="380" spans="1:5" ht="12.75" hidden="1">
      <c r="A380" s="33"/>
      <c r="B380" s="27"/>
      <c r="C380" s="27"/>
      <c r="D380" s="27"/>
      <c r="E380" s="37"/>
    </row>
    <row r="381" spans="1:5" ht="12.75" hidden="1">
      <c r="A381" s="6"/>
      <c r="B381" s="7"/>
      <c r="C381" s="7"/>
      <c r="D381" s="7"/>
      <c r="E381" s="8"/>
    </row>
    <row r="382" spans="1:5" ht="12.75" hidden="1">
      <c r="A382" s="9"/>
      <c r="B382" s="10"/>
      <c r="C382" s="10"/>
      <c r="D382" s="10"/>
      <c r="E382" s="11"/>
    </row>
    <row r="383" spans="1:5" ht="12.75" hidden="1">
      <c r="A383" s="18"/>
      <c r="B383" s="19"/>
      <c r="C383" s="19"/>
      <c r="D383" s="19"/>
      <c r="E383" s="20"/>
    </row>
    <row r="384" ht="12.75" hidden="1"/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8" r:id="rId1"/>
  <ignoredErrors>
    <ignoredError sqref="F143 F145:F160 F343:F348 F206 F228 F173:F177 F180:F193 F221:F225 F320:F336 F339:F340 F195 F110:F115 F121:F126 F132 F162:F171 F208:F219 F134:F141 F3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85"/>
  <sheetViews>
    <sheetView tabSelected="1" zoomScalePageLayoutView="0" workbookViewId="0" topLeftCell="A156">
      <selection activeCell="A189" sqref="A189"/>
    </sheetView>
  </sheetViews>
  <sheetFormatPr defaultColWidth="11.421875" defaultRowHeight="12.75"/>
  <cols>
    <col min="1" max="1" width="61.8515625" style="25" customWidth="1"/>
    <col min="2" max="4" width="13.7109375" style="25" customWidth="1"/>
    <col min="5" max="5" width="14.28125" style="38" customWidth="1"/>
    <col min="6" max="6" width="11.421875" style="25" customWidth="1"/>
    <col min="7" max="7" width="12.28125" style="25" bestFit="1" customWidth="1"/>
    <col min="8" max="16384" width="11.421875" style="25" customWidth="1"/>
  </cols>
  <sheetData>
    <row r="1" spans="1:5" ht="26.25" customHeight="1">
      <c r="A1" s="54" t="s">
        <v>237</v>
      </c>
      <c r="B1" s="54"/>
      <c r="C1" s="54"/>
      <c r="D1" s="54"/>
      <c r="E1" s="54"/>
    </row>
    <row r="2" spans="1:5" ht="27.75" customHeight="1">
      <c r="A2" s="9" t="s">
        <v>23</v>
      </c>
      <c r="B2" s="21">
        <v>2015</v>
      </c>
      <c r="C2" s="21">
        <v>2014</v>
      </c>
      <c r="D2" s="22" t="s">
        <v>236</v>
      </c>
      <c r="E2" s="13" t="s">
        <v>212</v>
      </c>
    </row>
    <row r="3" spans="1:5" ht="12.75">
      <c r="A3" s="12" t="s">
        <v>24</v>
      </c>
      <c r="B3" s="2">
        <v>120281389.52</v>
      </c>
      <c r="C3" s="2">
        <v>115935214.72</v>
      </c>
      <c r="D3" s="3">
        <v>4346174.799999997</v>
      </c>
      <c r="E3" s="4">
        <v>3.7487960931427318</v>
      </c>
    </row>
    <row r="4" spans="1:5" ht="12.75">
      <c r="A4" s="26" t="s">
        <v>25</v>
      </c>
      <c r="B4" s="1">
        <v>55549667.94</v>
      </c>
      <c r="C4" s="43">
        <v>53279432.86</v>
      </c>
      <c r="D4" s="28">
        <v>2270235.079999998</v>
      </c>
      <c r="E4" s="29"/>
    </row>
    <row r="5" spans="1:5" ht="12.75">
      <c r="A5" s="26" t="s">
        <v>26</v>
      </c>
      <c r="B5" s="23">
        <v>64731721.58</v>
      </c>
      <c r="C5" s="43">
        <v>62655781.86</v>
      </c>
      <c r="D5" s="28">
        <v>2075939.7199999988</v>
      </c>
      <c r="E5" s="29"/>
    </row>
    <row r="6" spans="1:5" ht="12.75">
      <c r="A6" s="16" t="s">
        <v>27</v>
      </c>
      <c r="B6" s="2">
        <v>50378609.72</v>
      </c>
      <c r="C6" s="2">
        <v>52642939.769999996</v>
      </c>
      <c r="D6" s="3">
        <v>-2264330.049999997</v>
      </c>
      <c r="E6" s="4">
        <v>-4.301298635473216</v>
      </c>
    </row>
    <row r="7" spans="1:5" ht="12.75">
      <c r="A7" s="26" t="s">
        <v>28</v>
      </c>
      <c r="B7" s="44">
        <v>31697881.92</v>
      </c>
      <c r="C7" s="43">
        <v>35843744.41</v>
      </c>
      <c r="D7" s="28">
        <v>-4145862.4899999946</v>
      </c>
      <c r="E7" s="29"/>
    </row>
    <row r="8" spans="1:5" ht="12.75">
      <c r="A8" s="26" t="s">
        <v>224</v>
      </c>
      <c r="B8" s="45">
        <v>0</v>
      </c>
      <c r="C8" s="27">
        <v>130502.74</v>
      </c>
      <c r="D8" s="28">
        <v>-130502.74</v>
      </c>
      <c r="E8" s="29"/>
    </row>
    <row r="9" spans="1:5" ht="12.75">
      <c r="A9" s="26" t="s">
        <v>29</v>
      </c>
      <c r="B9" s="46">
        <v>18680727.8</v>
      </c>
      <c r="C9" s="27">
        <v>16668692.62</v>
      </c>
      <c r="D9" s="28">
        <v>2012035.1800000016</v>
      </c>
      <c r="E9" s="29"/>
    </row>
    <row r="10" spans="1:5" ht="12.75">
      <c r="A10" s="16" t="s">
        <v>30</v>
      </c>
      <c r="B10" s="2">
        <v>110038.58</v>
      </c>
      <c r="C10" s="2">
        <v>144810.24</v>
      </c>
      <c r="D10" s="3">
        <v>-34771.65999999999</v>
      </c>
      <c r="E10" s="4">
        <v>-24.01187927041623</v>
      </c>
    </row>
    <row r="11" spans="1:5" ht="12.75">
      <c r="A11" s="26" t="s">
        <v>31</v>
      </c>
      <c r="B11" s="47">
        <v>0</v>
      </c>
      <c r="C11" s="27">
        <v>0</v>
      </c>
      <c r="D11" s="30">
        <v>0</v>
      </c>
      <c r="E11" s="29"/>
    </row>
    <row r="12" spans="1:5" ht="12.75">
      <c r="A12" s="26" t="s">
        <v>32</v>
      </c>
      <c r="B12" s="44">
        <v>110038.58</v>
      </c>
      <c r="C12" s="27">
        <v>144810.24</v>
      </c>
      <c r="D12" s="30">
        <v>-34771.65999999999</v>
      </c>
      <c r="E12" s="29"/>
    </row>
    <row r="13" spans="1:5" ht="12.75">
      <c r="A13" s="16" t="s">
        <v>33</v>
      </c>
      <c r="B13" s="2">
        <v>6202131.869999999</v>
      </c>
      <c r="C13" s="2">
        <v>5870147.63</v>
      </c>
      <c r="D13" s="3">
        <v>331984.2399999993</v>
      </c>
      <c r="E13" s="4">
        <v>5.655466624099184</v>
      </c>
    </row>
    <row r="14" spans="1:5" ht="12.75">
      <c r="A14" s="26" t="s">
        <v>0</v>
      </c>
      <c r="B14" s="27">
        <v>6170906.31</v>
      </c>
      <c r="C14" s="27">
        <v>5854614.63</v>
      </c>
      <c r="D14" s="28">
        <v>316291.6799999997</v>
      </c>
      <c r="E14" s="29"/>
    </row>
    <row r="15" spans="1:5" ht="12.75">
      <c r="A15" s="26" t="s">
        <v>1</v>
      </c>
      <c r="B15" s="27">
        <v>31225.56</v>
      </c>
      <c r="C15" s="27">
        <v>15533</v>
      </c>
      <c r="D15" s="28">
        <v>15692.560000000001</v>
      </c>
      <c r="E15" s="29"/>
    </row>
    <row r="16" spans="1:5" ht="12.75">
      <c r="A16" s="16" t="s">
        <v>34</v>
      </c>
      <c r="B16" s="2">
        <v>26958682.009999998</v>
      </c>
      <c r="C16" s="2">
        <v>26741443.689999998</v>
      </c>
      <c r="D16" s="3">
        <v>217238.3200000003</v>
      </c>
      <c r="E16" s="4">
        <v>0.8123657141264848</v>
      </c>
    </row>
    <row r="17" spans="1:5" ht="12.75">
      <c r="A17" s="26" t="s">
        <v>199</v>
      </c>
      <c r="B17" s="27">
        <v>25486164.24</v>
      </c>
      <c r="C17" s="27">
        <v>26480829.7</v>
      </c>
      <c r="D17" s="28">
        <v>-994665.4600000009</v>
      </c>
      <c r="E17" s="29"/>
    </row>
    <row r="18" spans="1:5" ht="12.75">
      <c r="A18" s="26" t="s">
        <v>35</v>
      </c>
      <c r="B18" s="27">
        <v>1261017.99</v>
      </c>
      <c r="C18" s="27">
        <v>0</v>
      </c>
      <c r="D18" s="28">
        <v>1261017.99</v>
      </c>
      <c r="E18" s="29"/>
    </row>
    <row r="19" spans="1:5" ht="12.75">
      <c r="A19" s="26" t="s">
        <v>36</v>
      </c>
      <c r="B19" s="27">
        <v>188389.3</v>
      </c>
      <c r="C19" s="27">
        <v>260613.99</v>
      </c>
      <c r="D19" s="28">
        <v>-72224.69</v>
      </c>
      <c r="E19" s="29"/>
    </row>
    <row r="20" spans="1:5" ht="12.75">
      <c r="A20" s="26" t="s">
        <v>37</v>
      </c>
      <c r="B20" s="27">
        <v>22451.45</v>
      </c>
      <c r="C20" s="27">
        <v>0</v>
      </c>
      <c r="D20" s="28">
        <v>22451.45</v>
      </c>
      <c r="E20" s="29"/>
    </row>
    <row r="21" spans="1:5" ht="12.75">
      <c r="A21" s="26" t="s">
        <v>38</v>
      </c>
      <c r="B21" s="27">
        <v>659.03</v>
      </c>
      <c r="C21" s="27">
        <v>0</v>
      </c>
      <c r="D21" s="28">
        <v>659.03</v>
      </c>
      <c r="E21" s="29"/>
    </row>
    <row r="22" spans="1:5" ht="18" customHeight="1">
      <c r="A22" s="6" t="s">
        <v>39</v>
      </c>
      <c r="B22" s="7">
        <v>203930851.7</v>
      </c>
      <c r="C22" s="7">
        <v>201334556.04999998</v>
      </c>
      <c r="D22" s="14">
        <v>2596295.650000006</v>
      </c>
      <c r="E22" s="15">
        <v>1.2895429880180305</v>
      </c>
    </row>
    <row r="23" spans="1:5" ht="12.75">
      <c r="A23" s="12" t="s">
        <v>40</v>
      </c>
      <c r="B23" s="2">
        <v>2443724.59</v>
      </c>
      <c r="C23" s="2">
        <v>2442436.53</v>
      </c>
      <c r="D23" s="3">
        <v>1288.0600000000559</v>
      </c>
      <c r="E23" s="4">
        <v>0.052736682578198094</v>
      </c>
    </row>
    <row r="24" spans="1:5" ht="12.75">
      <c r="A24" s="26" t="s">
        <v>41</v>
      </c>
      <c r="B24" s="49">
        <v>0</v>
      </c>
      <c r="C24" s="27">
        <v>0</v>
      </c>
      <c r="D24" s="28">
        <v>0</v>
      </c>
      <c r="E24" s="29"/>
    </row>
    <row r="25" spans="1:5" ht="12.75">
      <c r="A25" s="26" t="s">
        <v>226</v>
      </c>
      <c r="B25" s="27">
        <v>1786043.04</v>
      </c>
      <c r="C25" s="27">
        <v>1647842.42</v>
      </c>
      <c r="D25" s="28">
        <v>138200.6200000001</v>
      </c>
      <c r="E25" s="29"/>
    </row>
    <row r="26" spans="1:5" ht="12.75">
      <c r="A26" s="26" t="s">
        <v>42</v>
      </c>
      <c r="B26" s="27">
        <v>13319.57</v>
      </c>
      <c r="C26" s="27">
        <v>1519.49</v>
      </c>
      <c r="D26" s="28">
        <v>11800.08</v>
      </c>
      <c r="E26" s="29"/>
    </row>
    <row r="27" spans="1:5" ht="12.75">
      <c r="A27" s="26" t="s">
        <v>225</v>
      </c>
      <c r="B27" s="27">
        <v>2500.89</v>
      </c>
      <c r="C27" s="27">
        <v>4376.97</v>
      </c>
      <c r="D27" s="28">
        <v>-1876.0800000000004</v>
      </c>
      <c r="E27" s="29"/>
    </row>
    <row r="28" spans="1:5" ht="12.75">
      <c r="A28" s="26" t="s">
        <v>200</v>
      </c>
      <c r="B28" s="27">
        <v>10000</v>
      </c>
      <c r="C28" s="27">
        <v>10777.92</v>
      </c>
      <c r="D28" s="28">
        <v>-777.9200000000001</v>
      </c>
      <c r="E28" s="29"/>
    </row>
    <row r="29" spans="1:5" ht="12.75">
      <c r="A29" s="26" t="s">
        <v>213</v>
      </c>
      <c r="B29" s="27">
        <v>1786.91</v>
      </c>
      <c r="C29" s="27">
        <v>191.27</v>
      </c>
      <c r="D29" s="28">
        <v>1595.64</v>
      </c>
      <c r="E29" s="29"/>
    </row>
    <row r="30" spans="1:5" ht="12.75">
      <c r="A30" s="26" t="s">
        <v>43</v>
      </c>
      <c r="B30" s="27">
        <v>30267.46</v>
      </c>
      <c r="C30" s="27">
        <v>35603.92</v>
      </c>
      <c r="D30" s="28">
        <v>-5336.459999999999</v>
      </c>
      <c r="E30" s="29"/>
    </row>
    <row r="31" spans="1:5" ht="12.75">
      <c r="A31" s="26" t="s">
        <v>227</v>
      </c>
      <c r="B31" s="27">
        <v>0</v>
      </c>
      <c r="C31" s="27">
        <v>58.46</v>
      </c>
      <c r="D31" s="28">
        <v>-58.46</v>
      </c>
      <c r="E31" s="29"/>
    </row>
    <row r="32" spans="1:5" ht="12.75">
      <c r="A32" s="26" t="s">
        <v>44</v>
      </c>
      <c r="B32" s="27">
        <v>215139.18</v>
      </c>
      <c r="C32" s="27">
        <v>250358.67</v>
      </c>
      <c r="D32" s="28">
        <v>-35219.49000000002</v>
      </c>
      <c r="E32" s="29"/>
    </row>
    <row r="33" spans="1:5" ht="12.75">
      <c r="A33" s="26" t="s">
        <v>45</v>
      </c>
      <c r="B33" s="27">
        <v>375387.57</v>
      </c>
      <c r="C33" s="27">
        <v>472564.25</v>
      </c>
      <c r="D33" s="28">
        <v>-97176.68</v>
      </c>
      <c r="E33" s="29"/>
    </row>
    <row r="34" spans="1:5" ht="12.75">
      <c r="A34" s="26" t="s">
        <v>46</v>
      </c>
      <c r="B34" s="27">
        <v>1104</v>
      </c>
      <c r="C34" s="27">
        <v>1587</v>
      </c>
      <c r="D34" s="28">
        <v>-483</v>
      </c>
      <c r="E34" s="29"/>
    </row>
    <row r="35" spans="1:5" ht="12.75">
      <c r="A35" s="26" t="s">
        <v>47</v>
      </c>
      <c r="B35" s="27">
        <v>8175.97</v>
      </c>
      <c r="C35" s="27">
        <v>17556.16</v>
      </c>
      <c r="D35" s="28">
        <v>-9380.189999999999</v>
      </c>
      <c r="E35" s="29"/>
    </row>
    <row r="36" spans="1:5" ht="12.75">
      <c r="A36" s="12" t="s">
        <v>48</v>
      </c>
      <c r="B36" s="2">
        <v>2103597.83</v>
      </c>
      <c r="C36" s="2">
        <v>2328561.23</v>
      </c>
      <c r="D36" s="3">
        <v>-224963.3999999999</v>
      </c>
      <c r="E36" s="4">
        <v>-9.661047220991476</v>
      </c>
    </row>
    <row r="37" spans="1:5" ht="12.75">
      <c r="A37" s="26" t="s">
        <v>49</v>
      </c>
      <c r="B37" s="39">
        <v>2710.4</v>
      </c>
      <c r="C37" s="39">
        <v>2286.9</v>
      </c>
      <c r="D37" s="31">
        <v>423.5</v>
      </c>
      <c r="E37" s="29"/>
    </row>
    <row r="38" spans="1:5" ht="12.75">
      <c r="A38" s="26" t="s">
        <v>201</v>
      </c>
      <c r="B38" s="23">
        <v>12044.64</v>
      </c>
      <c r="C38" s="23">
        <v>22300.78</v>
      </c>
      <c r="D38" s="31">
        <v>-10256.14</v>
      </c>
      <c r="E38" s="29"/>
    </row>
    <row r="39" spans="1:5" ht="12.75">
      <c r="A39" s="26" t="s">
        <v>202</v>
      </c>
      <c r="B39" s="27">
        <v>9683.05</v>
      </c>
      <c r="C39" s="27">
        <v>11714.01</v>
      </c>
      <c r="D39" s="31">
        <v>-2030.960000000001</v>
      </c>
      <c r="E39" s="29"/>
    </row>
    <row r="40" spans="1:5" ht="12.75">
      <c r="A40" s="26" t="s">
        <v>50</v>
      </c>
      <c r="B40" s="27">
        <v>429454.26</v>
      </c>
      <c r="C40" s="27">
        <v>420876.22</v>
      </c>
      <c r="D40" s="31">
        <v>8578.040000000037</v>
      </c>
      <c r="E40" s="29"/>
    </row>
    <row r="41" spans="1:5" ht="12.75">
      <c r="A41" s="5" t="s">
        <v>51</v>
      </c>
      <c r="B41" s="27">
        <v>139302.13</v>
      </c>
      <c r="C41" s="27">
        <v>184452.46</v>
      </c>
      <c r="D41" s="31">
        <v>-45150.32999999999</v>
      </c>
      <c r="E41" s="29"/>
    </row>
    <row r="42" spans="1:5" ht="12.75">
      <c r="A42" s="26" t="s">
        <v>52</v>
      </c>
      <c r="B42" s="27">
        <v>90.27</v>
      </c>
      <c r="C42" s="27">
        <v>5522.58</v>
      </c>
      <c r="D42" s="31">
        <v>-5432.3099999999995</v>
      </c>
      <c r="E42" s="29"/>
    </row>
    <row r="43" spans="1:5" ht="12.75">
      <c r="A43" s="26" t="s">
        <v>53</v>
      </c>
      <c r="B43" s="27">
        <v>728531.99</v>
      </c>
      <c r="C43" s="27">
        <v>902690</v>
      </c>
      <c r="D43" s="31">
        <v>-174158.01</v>
      </c>
      <c r="E43" s="29"/>
    </row>
    <row r="44" spans="1:5" ht="12.75">
      <c r="A44" s="5" t="s">
        <v>54</v>
      </c>
      <c r="B44" s="27">
        <v>118458.87</v>
      </c>
      <c r="C44" s="27">
        <v>100358.53</v>
      </c>
      <c r="D44" s="31">
        <v>18100.339999999997</v>
      </c>
      <c r="E44" s="29"/>
    </row>
    <row r="45" spans="1:5" ht="12.75">
      <c r="A45" s="5" t="s">
        <v>55</v>
      </c>
      <c r="B45" s="27">
        <v>908.66</v>
      </c>
      <c r="C45" s="27">
        <v>2158.27</v>
      </c>
      <c r="D45" s="31">
        <v>-1249.6100000000001</v>
      </c>
      <c r="E45" s="29"/>
    </row>
    <row r="46" spans="1:5" ht="12.75">
      <c r="A46" s="26" t="s">
        <v>2</v>
      </c>
      <c r="B46" s="27">
        <v>5775.23</v>
      </c>
      <c r="C46" s="27">
        <v>16433.77</v>
      </c>
      <c r="D46" s="31">
        <v>-10658.54</v>
      </c>
      <c r="E46" s="29"/>
    </row>
    <row r="47" spans="1:5" ht="12.75">
      <c r="A47" s="26" t="s">
        <v>3</v>
      </c>
      <c r="B47" s="27">
        <v>59744.47</v>
      </c>
      <c r="C47" s="27">
        <v>107995.29</v>
      </c>
      <c r="D47" s="31">
        <v>-48250.81999999999</v>
      </c>
      <c r="E47" s="32"/>
    </row>
    <row r="48" spans="1:5" ht="12.75">
      <c r="A48" s="26" t="s">
        <v>228</v>
      </c>
      <c r="B48" s="27">
        <v>106644.76</v>
      </c>
      <c r="C48" s="27">
        <v>55687.92</v>
      </c>
      <c r="D48" s="31">
        <v>50956.84</v>
      </c>
      <c r="E48" s="32"/>
    </row>
    <row r="49" spans="1:5" ht="12.75">
      <c r="A49" s="26" t="s">
        <v>56</v>
      </c>
      <c r="B49" s="27">
        <v>484963.13</v>
      </c>
      <c r="C49" s="27">
        <v>494289.13</v>
      </c>
      <c r="D49" s="31">
        <v>-9326</v>
      </c>
      <c r="E49" s="29"/>
    </row>
    <row r="50" spans="1:5" ht="12.75">
      <c r="A50" s="26" t="s">
        <v>57</v>
      </c>
      <c r="B50" s="27">
        <v>5285.97</v>
      </c>
      <c r="C50" s="27">
        <v>1795.37</v>
      </c>
      <c r="D50" s="31">
        <v>3490.6000000000004</v>
      </c>
      <c r="E50" s="29"/>
    </row>
    <row r="51" spans="1:5" ht="12.75">
      <c r="A51" s="12" t="s">
        <v>58</v>
      </c>
      <c r="B51" s="2">
        <v>27534481.98</v>
      </c>
      <c r="C51" s="2">
        <v>28041581.580000002</v>
      </c>
      <c r="D51" s="3">
        <v>-507099.6000000015</v>
      </c>
      <c r="E51" s="4">
        <v>-1.8083844470515826</v>
      </c>
    </row>
    <row r="52" spans="1:5" ht="12.75">
      <c r="A52" s="26" t="s">
        <v>59</v>
      </c>
      <c r="B52" s="27">
        <v>223759.23</v>
      </c>
      <c r="C52" s="27">
        <v>223659.11</v>
      </c>
      <c r="D52" s="31">
        <v>100.12000000002445</v>
      </c>
      <c r="E52" s="29"/>
    </row>
    <row r="53" spans="1:5" ht="12.75">
      <c r="A53" s="26" t="s">
        <v>60</v>
      </c>
      <c r="B53" s="27">
        <v>78008.76</v>
      </c>
      <c r="C53" s="27">
        <v>90745.84</v>
      </c>
      <c r="D53" s="31">
        <v>-12737.080000000002</v>
      </c>
      <c r="E53" s="29"/>
    </row>
    <row r="54" spans="1:5" ht="12.75">
      <c r="A54" s="26" t="s">
        <v>61</v>
      </c>
      <c r="B54" s="27">
        <v>597120.11</v>
      </c>
      <c r="C54" s="27">
        <v>654215.33</v>
      </c>
      <c r="D54" s="31">
        <v>-57095.21999999997</v>
      </c>
      <c r="E54" s="29"/>
    </row>
    <row r="55" spans="1:5" ht="12.75">
      <c r="A55" s="5" t="s">
        <v>62</v>
      </c>
      <c r="B55" s="27">
        <v>18972.11</v>
      </c>
      <c r="C55" s="27">
        <v>28522.08</v>
      </c>
      <c r="D55" s="31">
        <v>-9549.970000000001</v>
      </c>
      <c r="E55" s="29"/>
    </row>
    <row r="56" spans="1:5" ht="12.75">
      <c r="A56" s="5" t="s">
        <v>4</v>
      </c>
      <c r="B56" s="27">
        <v>213798.86</v>
      </c>
      <c r="C56" s="27">
        <v>183946.14</v>
      </c>
      <c r="D56" s="31">
        <v>29852.719999999972</v>
      </c>
      <c r="E56" s="29"/>
    </row>
    <row r="57" spans="1:5" ht="12.75">
      <c r="A57" s="5" t="s">
        <v>63</v>
      </c>
      <c r="B57" s="27">
        <v>57088.59</v>
      </c>
      <c r="C57" s="27">
        <v>71656.19</v>
      </c>
      <c r="D57" s="31">
        <v>-14567.600000000006</v>
      </c>
      <c r="E57" s="29"/>
    </row>
    <row r="58" spans="1:5" ht="12.75">
      <c r="A58" s="26" t="s">
        <v>64</v>
      </c>
      <c r="B58" s="27">
        <v>11653.43</v>
      </c>
      <c r="C58" s="27">
        <v>48968.92</v>
      </c>
      <c r="D58" s="31">
        <v>-37315.49</v>
      </c>
      <c r="E58" s="29"/>
    </row>
    <row r="59" spans="1:5" ht="12.75">
      <c r="A59" s="26" t="s">
        <v>203</v>
      </c>
      <c r="B59" s="27">
        <v>51621.25</v>
      </c>
      <c r="C59" s="27">
        <v>50180.08</v>
      </c>
      <c r="D59" s="31">
        <v>1441.1699999999983</v>
      </c>
      <c r="E59" s="29"/>
    </row>
    <row r="60" spans="1:5" ht="12.75">
      <c r="A60" s="26" t="s">
        <v>214</v>
      </c>
      <c r="B60" s="27">
        <v>675824.41</v>
      </c>
      <c r="C60" s="27">
        <v>661377.64</v>
      </c>
      <c r="D60" s="31">
        <v>14446.770000000019</v>
      </c>
      <c r="E60" s="29"/>
    </row>
    <row r="61" spans="1:5" ht="12.75">
      <c r="A61" s="26" t="s">
        <v>229</v>
      </c>
      <c r="B61" s="27">
        <v>6391.6</v>
      </c>
      <c r="C61" s="27">
        <v>382.48</v>
      </c>
      <c r="D61" s="31">
        <v>6009.120000000001</v>
      </c>
      <c r="E61" s="29"/>
    </row>
    <row r="62" spans="1:5" ht="27.75" customHeight="1">
      <c r="A62" s="9" t="s">
        <v>23</v>
      </c>
      <c r="B62" s="21">
        <v>2015</v>
      </c>
      <c r="C62" s="21">
        <v>2014</v>
      </c>
      <c r="D62" s="22" t="s">
        <v>236</v>
      </c>
      <c r="E62" s="13" t="s">
        <v>212</v>
      </c>
    </row>
    <row r="63" spans="1:5" ht="12.75">
      <c r="A63" s="33" t="s">
        <v>65</v>
      </c>
      <c r="B63" s="44">
        <v>5516737.94</v>
      </c>
      <c r="C63" s="27">
        <v>5558877.72</v>
      </c>
      <c r="D63" s="31">
        <v>-42139.77999999933</v>
      </c>
      <c r="E63" s="29"/>
    </row>
    <row r="64" spans="1:5" ht="12.75">
      <c r="A64" s="26" t="s">
        <v>66</v>
      </c>
      <c r="B64" s="44">
        <v>512523.83</v>
      </c>
      <c r="C64" s="27">
        <v>469020.08</v>
      </c>
      <c r="D64" s="31">
        <v>43503.75</v>
      </c>
      <c r="E64" s="29"/>
    </row>
    <row r="65" spans="1:5" ht="12.75">
      <c r="A65" s="26" t="s">
        <v>67</v>
      </c>
      <c r="B65" s="44">
        <v>855317.59</v>
      </c>
      <c r="C65" s="27">
        <v>653634.1</v>
      </c>
      <c r="D65" s="31">
        <v>201683.49</v>
      </c>
      <c r="E65" s="29"/>
    </row>
    <row r="66" spans="1:5" ht="12.75">
      <c r="A66" s="26" t="s">
        <v>68</v>
      </c>
      <c r="B66" s="44">
        <v>319635.26</v>
      </c>
      <c r="C66" s="27">
        <v>715218.99</v>
      </c>
      <c r="D66" s="31">
        <v>-395583.73</v>
      </c>
      <c r="E66" s="29"/>
    </row>
    <row r="67" spans="1:5" ht="12.75">
      <c r="A67" s="26" t="s">
        <v>5</v>
      </c>
      <c r="B67" s="44">
        <v>18085.39</v>
      </c>
      <c r="C67" s="27">
        <v>18383.92</v>
      </c>
      <c r="D67" s="31">
        <v>-298.52999999999884</v>
      </c>
      <c r="E67" s="34"/>
    </row>
    <row r="68" spans="1:5" ht="12.75">
      <c r="A68" s="26" t="s">
        <v>69</v>
      </c>
      <c r="B68" s="47">
        <v>144.6</v>
      </c>
      <c r="C68" s="27">
        <v>112.3</v>
      </c>
      <c r="D68" s="31">
        <v>32.3</v>
      </c>
      <c r="E68" s="29"/>
    </row>
    <row r="69" spans="1:5" ht="12.75">
      <c r="A69" s="26" t="s">
        <v>70</v>
      </c>
      <c r="B69" s="44">
        <v>12707.91</v>
      </c>
      <c r="C69" s="27">
        <v>12823.65</v>
      </c>
      <c r="D69" s="31">
        <v>-115.73999999999978</v>
      </c>
      <c r="E69" s="29"/>
    </row>
    <row r="70" spans="1:5" ht="12.75">
      <c r="A70" s="26" t="s">
        <v>71</v>
      </c>
      <c r="B70" s="44">
        <v>14724.03</v>
      </c>
      <c r="C70" s="27">
        <v>11504.88</v>
      </c>
      <c r="D70" s="31">
        <v>3219.1500000000015</v>
      </c>
      <c r="E70" s="29"/>
    </row>
    <row r="71" spans="1:5" ht="12.75">
      <c r="A71" s="26" t="s">
        <v>72</v>
      </c>
      <c r="B71" s="44">
        <v>228423.54</v>
      </c>
      <c r="C71" s="27">
        <v>183881.56</v>
      </c>
      <c r="D71" s="31">
        <v>44541.98000000001</v>
      </c>
      <c r="E71" s="29"/>
    </row>
    <row r="72" spans="1:5" ht="12.75">
      <c r="A72" s="26" t="s">
        <v>73</v>
      </c>
      <c r="B72" s="44">
        <v>201015.7</v>
      </c>
      <c r="C72" s="27">
        <v>211007.71</v>
      </c>
      <c r="D72" s="31">
        <v>-9992.00999999998</v>
      </c>
      <c r="E72" s="29"/>
    </row>
    <row r="73" spans="1:5" ht="12.75">
      <c r="A73" s="26" t="s">
        <v>74</v>
      </c>
      <c r="B73" s="44">
        <v>260143.32</v>
      </c>
      <c r="C73" s="27">
        <v>247804.74</v>
      </c>
      <c r="D73" s="31">
        <v>12338.580000000016</v>
      </c>
      <c r="E73" s="29"/>
    </row>
    <row r="74" spans="1:5" ht="12.75">
      <c r="A74" s="26" t="s">
        <v>75</v>
      </c>
      <c r="B74" s="44">
        <v>99655.62</v>
      </c>
      <c r="C74" s="27">
        <v>135633.74</v>
      </c>
      <c r="D74" s="31">
        <v>-35978.119999999995</v>
      </c>
      <c r="E74" s="29"/>
    </row>
    <row r="75" spans="1:5" ht="12.75">
      <c r="A75" s="26" t="s">
        <v>76</v>
      </c>
      <c r="B75" s="44">
        <v>1375591.82</v>
      </c>
      <c r="C75" s="27">
        <v>1499929.02</v>
      </c>
      <c r="D75" s="31">
        <v>-124337.19999999995</v>
      </c>
      <c r="E75" s="29"/>
    </row>
    <row r="76" spans="1:5" ht="12.75">
      <c r="A76" s="26" t="s">
        <v>77</v>
      </c>
      <c r="B76" s="44">
        <v>42921.11</v>
      </c>
      <c r="C76" s="27">
        <v>57676.11</v>
      </c>
      <c r="D76" s="31">
        <v>-14755</v>
      </c>
      <c r="E76" s="29"/>
    </row>
    <row r="77" spans="1:5" ht="12.75">
      <c r="A77" s="26" t="s">
        <v>78</v>
      </c>
      <c r="B77" s="47">
        <v>181.06</v>
      </c>
      <c r="C77" s="27">
        <v>421.68</v>
      </c>
      <c r="D77" s="31">
        <v>-240.62</v>
      </c>
      <c r="E77" s="29"/>
    </row>
    <row r="78" spans="1:5" ht="12.75">
      <c r="A78" s="26" t="s">
        <v>79</v>
      </c>
      <c r="B78" s="44">
        <v>2194.95</v>
      </c>
      <c r="C78" s="27">
        <v>34.63</v>
      </c>
      <c r="D78" s="31">
        <v>2160.3199999999997</v>
      </c>
      <c r="E78" s="29"/>
    </row>
    <row r="79" spans="1:5" ht="12.75">
      <c r="A79" s="26" t="s">
        <v>80</v>
      </c>
      <c r="B79" s="47">
        <v>545.23</v>
      </c>
      <c r="C79" s="27">
        <v>188.28</v>
      </c>
      <c r="D79" s="31">
        <v>356.95000000000005</v>
      </c>
      <c r="E79" s="29"/>
    </row>
    <row r="80" spans="1:5" ht="12.75">
      <c r="A80" s="26" t="s">
        <v>230</v>
      </c>
      <c r="B80" s="50">
        <v>0</v>
      </c>
      <c r="C80" s="27">
        <v>10</v>
      </c>
      <c r="D80" s="31">
        <v>-10</v>
      </c>
      <c r="E80" s="29"/>
    </row>
    <row r="81" spans="1:5" ht="12.75">
      <c r="A81" s="26" t="s">
        <v>6</v>
      </c>
      <c r="B81" s="44">
        <v>45090.46</v>
      </c>
      <c r="C81" s="27">
        <v>45204.28</v>
      </c>
      <c r="D81" s="31">
        <v>-113.81999999999971</v>
      </c>
      <c r="E81" s="29"/>
    </row>
    <row r="82" spans="1:5" ht="12.75">
      <c r="A82" s="26" t="s">
        <v>7</v>
      </c>
      <c r="B82" s="47">
        <v>212.3</v>
      </c>
      <c r="C82" s="27">
        <v>0</v>
      </c>
      <c r="D82" s="31">
        <v>212.3</v>
      </c>
      <c r="E82" s="29"/>
    </row>
    <row r="83" spans="1:5" ht="12.75">
      <c r="A83" s="26" t="s">
        <v>321</v>
      </c>
      <c r="B83" s="44">
        <v>166749.58</v>
      </c>
      <c r="C83" s="27">
        <v>317700.16</v>
      </c>
      <c r="D83" s="31">
        <v>-150950.58</v>
      </c>
      <c r="E83" s="29"/>
    </row>
    <row r="84" spans="1:5" ht="12.75">
      <c r="A84" s="26" t="s">
        <v>322</v>
      </c>
      <c r="B84" s="44">
        <v>57088.18</v>
      </c>
      <c r="C84" s="27">
        <v>35076.06</v>
      </c>
      <c r="D84" s="31">
        <v>22012.120000000003</v>
      </c>
      <c r="E84" s="29"/>
    </row>
    <row r="85" spans="1:5" ht="12.75">
      <c r="A85" s="26" t="s">
        <v>323</v>
      </c>
      <c r="B85" s="44">
        <v>38340.71</v>
      </c>
      <c r="C85" s="27">
        <v>52534.61</v>
      </c>
      <c r="D85" s="31">
        <v>-14193.900000000001</v>
      </c>
      <c r="E85" s="29"/>
    </row>
    <row r="86" spans="1:5" ht="12.75">
      <c r="A86" s="26" t="s">
        <v>324</v>
      </c>
      <c r="B86" s="44">
        <v>9990.44</v>
      </c>
      <c r="C86" s="27">
        <v>9547.83</v>
      </c>
      <c r="D86" s="31">
        <v>442.6100000000006</v>
      </c>
      <c r="E86" s="29"/>
    </row>
    <row r="87" spans="1:5" ht="12.75">
      <c r="A87" s="26" t="s">
        <v>325</v>
      </c>
      <c r="B87" s="47">
        <v>630.6</v>
      </c>
      <c r="C87" s="27">
        <v>39</v>
      </c>
      <c r="D87" s="31">
        <v>591.6</v>
      </c>
      <c r="E87" s="29"/>
    </row>
    <row r="88" spans="1:5" ht="12.75">
      <c r="A88" s="33" t="s">
        <v>326</v>
      </c>
      <c r="B88" s="44">
        <v>15782.99</v>
      </c>
      <c r="C88" s="27">
        <v>0</v>
      </c>
      <c r="D88" s="31">
        <v>15782.99</v>
      </c>
      <c r="E88" s="29"/>
    </row>
    <row r="89" spans="1:5" ht="12.75">
      <c r="A89" s="26" t="s">
        <v>81</v>
      </c>
      <c r="B89" s="44">
        <v>10188.01</v>
      </c>
      <c r="C89" s="27">
        <v>910.28</v>
      </c>
      <c r="D89" s="31">
        <v>9277.73</v>
      </c>
      <c r="E89" s="29"/>
    </row>
    <row r="90" spans="1:5" ht="12.75">
      <c r="A90" s="26" t="s">
        <v>82</v>
      </c>
      <c r="B90" s="44">
        <v>1740.97</v>
      </c>
      <c r="C90" s="27">
        <v>1546.09</v>
      </c>
      <c r="D90" s="31">
        <v>194.8800000000001</v>
      </c>
      <c r="E90" s="29"/>
    </row>
    <row r="91" spans="1:5" ht="12.75">
      <c r="A91" s="26" t="s">
        <v>83</v>
      </c>
      <c r="B91" s="44">
        <v>90074.66</v>
      </c>
      <c r="C91" s="27">
        <v>252994.67</v>
      </c>
      <c r="D91" s="31">
        <v>-162920.01</v>
      </c>
      <c r="E91" s="29"/>
    </row>
    <row r="92" spans="1:5" ht="12.75">
      <c r="A92" s="26" t="s">
        <v>84</v>
      </c>
      <c r="B92" s="44">
        <v>39965.81</v>
      </c>
      <c r="C92" s="27">
        <v>35649.61</v>
      </c>
      <c r="D92" s="31">
        <v>4316.199999999997</v>
      </c>
      <c r="E92" s="29"/>
    </row>
    <row r="93" spans="1:5" ht="12.75">
      <c r="A93" s="26" t="s">
        <v>85</v>
      </c>
      <c r="B93" s="44">
        <v>97962.26</v>
      </c>
      <c r="C93" s="27">
        <v>108089.45</v>
      </c>
      <c r="D93" s="31">
        <v>-10127.190000000002</v>
      </c>
      <c r="E93" s="29"/>
    </row>
    <row r="94" spans="1:5" ht="12.75">
      <c r="A94" s="26" t="s">
        <v>86</v>
      </c>
      <c r="B94" s="44">
        <v>178623.18</v>
      </c>
      <c r="C94" s="27">
        <v>176935.34</v>
      </c>
      <c r="D94" s="31">
        <v>1687.8399999999965</v>
      </c>
      <c r="E94" s="29"/>
    </row>
    <row r="95" spans="1:5" ht="12.75">
      <c r="A95" s="26" t="s">
        <v>87</v>
      </c>
      <c r="B95" s="44">
        <v>729383.99</v>
      </c>
      <c r="C95" s="27">
        <v>562065.4</v>
      </c>
      <c r="D95" s="31">
        <v>167318.58999999997</v>
      </c>
      <c r="E95" s="29"/>
    </row>
    <row r="96" spans="1:5" ht="12.75">
      <c r="A96" s="26" t="s">
        <v>88</v>
      </c>
      <c r="B96" s="47">
        <v>775.48</v>
      </c>
      <c r="C96" s="27">
        <v>5507</v>
      </c>
      <c r="D96" s="31">
        <v>-4731.52</v>
      </c>
      <c r="E96" s="29"/>
    </row>
    <row r="97" spans="1:5" ht="12.75">
      <c r="A97" s="5" t="s">
        <v>89</v>
      </c>
      <c r="B97" s="44">
        <v>2491.43</v>
      </c>
      <c r="C97" s="27">
        <v>2803.02</v>
      </c>
      <c r="D97" s="31">
        <v>-311.59000000000015</v>
      </c>
      <c r="E97" s="29"/>
    </row>
    <row r="98" spans="1:5" ht="12.75">
      <c r="A98" s="26" t="s">
        <v>90</v>
      </c>
      <c r="B98" s="44">
        <v>208019.62</v>
      </c>
      <c r="C98" s="27">
        <v>217597.82</v>
      </c>
      <c r="D98" s="31">
        <v>-9578.200000000012</v>
      </c>
      <c r="E98" s="29"/>
    </row>
    <row r="99" spans="1:5" ht="12.75">
      <c r="A99" s="26" t="s">
        <v>8</v>
      </c>
      <c r="B99" s="44">
        <v>331424.84</v>
      </c>
      <c r="C99" s="27">
        <v>325994.82</v>
      </c>
      <c r="D99" s="31">
        <v>5430.020000000019</v>
      </c>
      <c r="E99" s="29"/>
    </row>
    <row r="100" spans="1:5" ht="12.75">
      <c r="A100" s="26" t="s">
        <v>231</v>
      </c>
      <c r="B100" s="49">
        <v>0</v>
      </c>
      <c r="C100" s="27">
        <v>270.79</v>
      </c>
      <c r="D100" s="31">
        <v>-270.79</v>
      </c>
      <c r="E100" s="29"/>
    </row>
    <row r="101" spans="1:5" ht="12.75">
      <c r="A101" s="26" t="s">
        <v>91</v>
      </c>
      <c r="B101" s="44">
        <v>9336197.81</v>
      </c>
      <c r="C101" s="27">
        <v>9763423.91</v>
      </c>
      <c r="D101" s="31">
        <v>-427226.0999999996</v>
      </c>
      <c r="E101" s="29"/>
    </row>
    <row r="102" spans="1:5" ht="12.75">
      <c r="A102" s="26" t="s">
        <v>92</v>
      </c>
      <c r="B102" s="44">
        <v>2731804.78</v>
      </c>
      <c r="C102" s="27">
        <v>2676149.46</v>
      </c>
      <c r="D102" s="31">
        <v>55655.31999999983</v>
      </c>
      <c r="E102" s="29"/>
    </row>
    <row r="103" spans="1:5" ht="12.75">
      <c r="A103" s="26" t="s">
        <v>93</v>
      </c>
      <c r="B103" s="44">
        <v>10769.47</v>
      </c>
      <c r="C103" s="27">
        <v>11041.16</v>
      </c>
      <c r="D103" s="31">
        <v>-271.6900000000005</v>
      </c>
      <c r="E103" s="29"/>
    </row>
    <row r="104" spans="1:5" ht="12.75">
      <c r="A104" s="26" t="s">
        <v>94</v>
      </c>
      <c r="B104" s="49">
        <v>0</v>
      </c>
      <c r="C104" s="27">
        <v>3791.26</v>
      </c>
      <c r="D104" s="31">
        <v>-3791.26</v>
      </c>
      <c r="E104" s="29"/>
    </row>
    <row r="105" spans="1:5" ht="12.75">
      <c r="A105" s="26" t="s">
        <v>95</v>
      </c>
      <c r="B105" s="44">
        <v>3385.65</v>
      </c>
      <c r="C105" s="27">
        <v>1608.68</v>
      </c>
      <c r="D105" s="31">
        <v>1776.97</v>
      </c>
      <c r="E105" s="29"/>
    </row>
    <row r="106" spans="1:5" ht="12.75">
      <c r="A106" s="26" t="s">
        <v>96</v>
      </c>
      <c r="B106" s="44">
        <v>1172450.3</v>
      </c>
      <c r="C106" s="27">
        <v>593574.01</v>
      </c>
      <c r="D106" s="31">
        <v>578876.29</v>
      </c>
      <c r="E106" s="29"/>
    </row>
    <row r="107" spans="1:5" ht="12.75">
      <c r="A107" s="26" t="s">
        <v>97</v>
      </c>
      <c r="B107" s="44">
        <v>191095.64</v>
      </c>
      <c r="C107" s="27">
        <v>227777.48</v>
      </c>
      <c r="D107" s="31">
        <v>-36681.84</v>
      </c>
      <c r="E107" s="29"/>
    </row>
    <row r="108" spans="1:5" ht="12.75">
      <c r="A108" s="26" t="s">
        <v>98</v>
      </c>
      <c r="B108" s="44">
        <v>4164.91</v>
      </c>
      <c r="C108" s="27">
        <v>574.86</v>
      </c>
      <c r="D108" s="31">
        <v>3590.0499999999997</v>
      </c>
      <c r="E108" s="29"/>
    </row>
    <row r="109" spans="1:5" ht="12.75">
      <c r="A109" s="26" t="s">
        <v>99</v>
      </c>
      <c r="B109" s="44">
        <v>665290.66</v>
      </c>
      <c r="C109" s="27">
        <v>823357.61</v>
      </c>
      <c r="D109" s="31">
        <v>-158066.94999999995</v>
      </c>
      <c r="E109" s="29"/>
    </row>
    <row r="110" spans="1:5" ht="12.75">
      <c r="A110" s="12" t="s">
        <v>100</v>
      </c>
      <c r="B110" s="2">
        <v>1463101.2699999998</v>
      </c>
      <c r="C110" s="2">
        <v>1385208.4499999997</v>
      </c>
      <c r="D110" s="2">
        <v>77892.82000000007</v>
      </c>
      <c r="E110" s="4">
        <v>5.623184005266506</v>
      </c>
    </row>
    <row r="111" spans="1:5" ht="12.75">
      <c r="A111" s="26" t="s">
        <v>101</v>
      </c>
      <c r="B111" s="27">
        <v>15602.55</v>
      </c>
      <c r="C111" s="27">
        <v>186749.97</v>
      </c>
      <c r="D111" s="27">
        <v>-171147.42</v>
      </c>
      <c r="E111" s="29"/>
    </row>
    <row r="112" spans="1:5" ht="12.75">
      <c r="A112" s="26" t="s">
        <v>102</v>
      </c>
      <c r="B112" s="27">
        <v>4596</v>
      </c>
      <c r="C112" s="27">
        <v>2027.65</v>
      </c>
      <c r="D112" s="27">
        <v>2568.35</v>
      </c>
      <c r="E112" s="29"/>
    </row>
    <row r="113" spans="1:5" ht="12.75">
      <c r="A113" s="26" t="s">
        <v>103</v>
      </c>
      <c r="B113" s="27">
        <v>15267.03</v>
      </c>
      <c r="C113" s="27">
        <v>21037.11</v>
      </c>
      <c r="D113" s="27">
        <v>-5770.08</v>
      </c>
      <c r="E113" s="29"/>
    </row>
    <row r="114" spans="1:5" ht="12.75">
      <c r="A114" s="26" t="s">
        <v>104</v>
      </c>
      <c r="B114" s="27">
        <v>726.11</v>
      </c>
      <c r="C114" s="27">
        <v>3305.4</v>
      </c>
      <c r="D114" s="27">
        <v>-2579.29</v>
      </c>
      <c r="E114" s="29"/>
    </row>
    <row r="115" spans="1:5" ht="12.75">
      <c r="A115" s="26" t="s">
        <v>204</v>
      </c>
      <c r="B115" s="27">
        <v>20986.29</v>
      </c>
      <c r="C115" s="27">
        <v>14386</v>
      </c>
      <c r="D115" s="27">
        <v>6600.290000000001</v>
      </c>
      <c r="E115" s="29"/>
    </row>
    <row r="116" spans="1:5" ht="12.75">
      <c r="A116" s="26" t="s">
        <v>238</v>
      </c>
      <c r="B116" s="27">
        <v>184934.67</v>
      </c>
      <c r="C116" s="27">
        <v>0</v>
      </c>
      <c r="D116" s="27">
        <v>184934.67</v>
      </c>
      <c r="E116" s="29"/>
    </row>
    <row r="117" spans="1:5" ht="12.75">
      <c r="A117" s="26" t="s">
        <v>239</v>
      </c>
      <c r="B117" s="27">
        <v>17681.99</v>
      </c>
      <c r="C117" s="27">
        <v>0</v>
      </c>
      <c r="D117" s="27">
        <v>17681.99</v>
      </c>
      <c r="E117" s="29"/>
    </row>
    <row r="118" spans="1:5" ht="12.75">
      <c r="A118" s="26" t="s">
        <v>329</v>
      </c>
      <c r="B118" s="27">
        <v>14685.38</v>
      </c>
      <c r="C118" s="27">
        <v>0</v>
      </c>
      <c r="D118" s="27">
        <v>14685.38</v>
      </c>
      <c r="E118" s="29"/>
    </row>
    <row r="119" spans="1:5" ht="12.75">
      <c r="A119" s="26" t="s">
        <v>240</v>
      </c>
      <c r="B119" s="27">
        <v>3687.73</v>
      </c>
      <c r="C119" s="27">
        <v>0</v>
      </c>
      <c r="D119" s="27">
        <v>3687.73</v>
      </c>
      <c r="E119" s="29"/>
    </row>
    <row r="120" spans="1:5" ht="12.75">
      <c r="A120" s="26" t="s">
        <v>241</v>
      </c>
      <c r="B120" s="27">
        <v>534.97</v>
      </c>
      <c r="C120" s="27">
        <v>0</v>
      </c>
      <c r="D120" s="27">
        <v>534.97</v>
      </c>
      <c r="E120" s="29"/>
    </row>
    <row r="121" spans="1:5" ht="27.75" customHeight="1">
      <c r="A121" s="9" t="s">
        <v>23</v>
      </c>
      <c r="B121" s="21">
        <v>2015</v>
      </c>
      <c r="C121" s="21">
        <v>2014</v>
      </c>
      <c r="D121" s="22" t="s">
        <v>236</v>
      </c>
      <c r="E121" s="13" t="s">
        <v>212</v>
      </c>
    </row>
    <row r="122" spans="1:5" ht="12.75">
      <c r="A122" s="26" t="s">
        <v>105</v>
      </c>
      <c r="B122" s="27">
        <v>30.3</v>
      </c>
      <c r="C122" s="27">
        <v>6</v>
      </c>
      <c r="D122" s="27">
        <v>24.3</v>
      </c>
      <c r="E122" s="29"/>
    </row>
    <row r="123" spans="1:5" ht="12.75">
      <c r="A123" s="26" t="s">
        <v>106</v>
      </c>
      <c r="B123" s="49">
        <v>0</v>
      </c>
      <c r="C123" s="27">
        <v>182025.3</v>
      </c>
      <c r="D123" s="27">
        <v>-182025.3</v>
      </c>
      <c r="E123" s="29"/>
    </row>
    <row r="124" spans="1:5" ht="12.75">
      <c r="A124" s="26" t="s">
        <v>107</v>
      </c>
      <c r="B124" s="27">
        <v>7880.67</v>
      </c>
      <c r="C124" s="27">
        <v>5652.03</v>
      </c>
      <c r="D124" s="27">
        <v>2228.6400000000003</v>
      </c>
      <c r="E124" s="29"/>
    </row>
    <row r="125" spans="1:5" ht="12.75">
      <c r="A125" s="26" t="s">
        <v>108</v>
      </c>
      <c r="B125" s="27">
        <v>60719.36</v>
      </c>
      <c r="C125" s="27">
        <v>75640.19</v>
      </c>
      <c r="D125" s="27">
        <v>-14920.830000000002</v>
      </c>
      <c r="E125" s="29"/>
    </row>
    <row r="126" spans="1:5" ht="12.75">
      <c r="A126" s="26" t="s">
        <v>109</v>
      </c>
      <c r="B126" s="27">
        <v>3140.1</v>
      </c>
      <c r="C126" s="27">
        <v>7697.95</v>
      </c>
      <c r="D126" s="27">
        <v>-4557.85</v>
      </c>
      <c r="E126" s="29"/>
    </row>
    <row r="127" spans="1:5" ht="12.75">
      <c r="A127" s="26" t="s">
        <v>205</v>
      </c>
      <c r="B127" s="27">
        <v>93500.25</v>
      </c>
      <c r="C127" s="27">
        <v>63387.96</v>
      </c>
      <c r="D127" s="27">
        <v>30112.29</v>
      </c>
      <c r="E127" s="29"/>
    </row>
    <row r="128" spans="1:5" ht="12.75">
      <c r="A128" s="26" t="s">
        <v>328</v>
      </c>
      <c r="B128" s="27">
        <v>142801.38</v>
      </c>
      <c r="C128" s="27">
        <v>0</v>
      </c>
      <c r="D128" s="27">
        <v>142801.38</v>
      </c>
      <c r="E128" s="29"/>
    </row>
    <row r="129" spans="1:5" ht="12.75">
      <c r="A129" s="26" t="s">
        <v>242</v>
      </c>
      <c r="B129" s="27">
        <v>28768.59</v>
      </c>
      <c r="C129" s="27">
        <v>0</v>
      </c>
      <c r="D129" s="27">
        <v>28768.59</v>
      </c>
      <c r="E129" s="29"/>
    </row>
    <row r="130" spans="1:5" ht="12.75">
      <c r="A130" s="26" t="s">
        <v>327</v>
      </c>
      <c r="B130" s="27">
        <v>13705.24</v>
      </c>
      <c r="C130" s="27">
        <v>0</v>
      </c>
      <c r="D130" s="27">
        <v>13705.24</v>
      </c>
      <c r="E130" s="29"/>
    </row>
    <row r="131" spans="1:5" ht="12.75">
      <c r="A131" s="26" t="s">
        <v>243</v>
      </c>
      <c r="B131" s="27">
        <v>5992.23</v>
      </c>
      <c r="C131" s="27">
        <v>0</v>
      </c>
      <c r="D131" s="27">
        <v>5992.23</v>
      </c>
      <c r="E131" s="29"/>
    </row>
    <row r="132" spans="1:5" ht="12.75">
      <c r="A132" s="26" t="s">
        <v>244</v>
      </c>
      <c r="B132" s="27">
        <v>97.18</v>
      </c>
      <c r="C132" s="27">
        <v>0</v>
      </c>
      <c r="D132" s="27">
        <v>97.18</v>
      </c>
      <c r="E132" s="29"/>
    </row>
    <row r="133" spans="1:5" ht="12.75">
      <c r="A133" s="26" t="s">
        <v>110</v>
      </c>
      <c r="B133" s="27">
        <v>3193.88</v>
      </c>
      <c r="C133" s="27">
        <v>1765.21</v>
      </c>
      <c r="D133" s="27">
        <v>1428.67</v>
      </c>
      <c r="E133" s="29"/>
    </row>
    <row r="134" spans="1:5" ht="12.75">
      <c r="A134" s="26" t="s">
        <v>111</v>
      </c>
      <c r="B134" s="27">
        <v>0</v>
      </c>
      <c r="C134" s="27">
        <v>0</v>
      </c>
      <c r="D134" s="27">
        <v>0</v>
      </c>
      <c r="E134" s="29"/>
    </row>
    <row r="135" spans="1:5" ht="12.75">
      <c r="A135" s="26" t="s">
        <v>112</v>
      </c>
      <c r="B135" s="27">
        <v>30963.2</v>
      </c>
      <c r="C135" s="27">
        <v>27896.37</v>
      </c>
      <c r="D135" s="27">
        <v>3066.8300000000017</v>
      </c>
      <c r="E135" s="29"/>
    </row>
    <row r="136" spans="1:5" ht="12.75">
      <c r="A136" s="26" t="s">
        <v>113</v>
      </c>
      <c r="B136" s="27">
        <v>128222.45</v>
      </c>
      <c r="C136" s="27">
        <v>130321.36</v>
      </c>
      <c r="D136" s="27">
        <v>-2098.9100000000035</v>
      </c>
      <c r="E136" s="29"/>
    </row>
    <row r="137" spans="1:5" ht="12.75">
      <c r="A137" s="26" t="s">
        <v>114</v>
      </c>
      <c r="B137" s="27">
        <v>26564.2</v>
      </c>
      <c r="C137" s="27">
        <v>24725.14</v>
      </c>
      <c r="D137" s="27">
        <v>1839.0600000000013</v>
      </c>
      <c r="E137" s="29"/>
    </row>
    <row r="138" spans="1:5" ht="12.75">
      <c r="A138" s="26" t="s">
        <v>115</v>
      </c>
      <c r="B138" s="27">
        <v>29670</v>
      </c>
      <c r="C138" s="27">
        <v>28200</v>
      </c>
      <c r="D138" s="27">
        <v>1470</v>
      </c>
      <c r="E138" s="29"/>
    </row>
    <row r="139" spans="1:5" ht="12.75">
      <c r="A139" s="26" t="s">
        <v>116</v>
      </c>
      <c r="B139" s="27">
        <v>0</v>
      </c>
      <c r="C139" s="27">
        <v>3000</v>
      </c>
      <c r="D139" s="27">
        <v>-3000</v>
      </c>
      <c r="E139" s="35"/>
    </row>
    <row r="140" spans="1:5" ht="12.75">
      <c r="A140" s="26" t="s">
        <v>117</v>
      </c>
      <c r="B140" s="27">
        <v>588393</v>
      </c>
      <c r="C140" s="27">
        <v>595429.1</v>
      </c>
      <c r="D140" s="27">
        <v>-7036.099999999977</v>
      </c>
      <c r="E140" s="32"/>
    </row>
    <row r="141" spans="1:5" ht="12.75">
      <c r="A141" s="26" t="s">
        <v>118</v>
      </c>
      <c r="B141" s="27">
        <v>559.85</v>
      </c>
      <c r="C141" s="27">
        <v>1988.54</v>
      </c>
      <c r="D141" s="27">
        <v>-1428.69</v>
      </c>
      <c r="E141" s="29"/>
    </row>
    <row r="142" spans="1:5" ht="12.75">
      <c r="A142" s="26" t="s">
        <v>206</v>
      </c>
      <c r="B142" s="27">
        <v>16596.67</v>
      </c>
      <c r="C142" s="27">
        <v>9967.17</v>
      </c>
      <c r="D142" s="27">
        <v>6629.499999999998</v>
      </c>
      <c r="E142" s="29"/>
    </row>
    <row r="143" spans="1:5" ht="12.75">
      <c r="A143" s="26" t="s">
        <v>245</v>
      </c>
      <c r="B143" s="27">
        <v>3600</v>
      </c>
      <c r="C143" s="27">
        <v>0</v>
      </c>
      <c r="D143" s="27">
        <v>3600</v>
      </c>
      <c r="E143" s="29"/>
    </row>
    <row r="144" spans="1:5" ht="18" customHeight="1">
      <c r="A144" s="6" t="s">
        <v>119</v>
      </c>
      <c r="B144" s="7">
        <v>33544905.669999998</v>
      </c>
      <c r="C144" s="7">
        <v>34197787.79000001</v>
      </c>
      <c r="D144" s="7">
        <v>-652882.1200000085</v>
      </c>
      <c r="E144" s="8">
        <v>-1.9091355382669575</v>
      </c>
    </row>
    <row r="145" spans="1:5" ht="12.75">
      <c r="A145" s="12" t="s">
        <v>120</v>
      </c>
      <c r="B145" s="2">
        <v>987792.19</v>
      </c>
      <c r="C145" s="2">
        <v>998868.21</v>
      </c>
      <c r="D145" s="2">
        <v>-11076.020000000019</v>
      </c>
      <c r="E145" s="4">
        <v>-1.1088569932563996</v>
      </c>
    </row>
    <row r="146" spans="1:5" ht="12.75">
      <c r="A146" s="26" t="s">
        <v>121</v>
      </c>
      <c r="B146" s="27">
        <v>987792.19</v>
      </c>
      <c r="C146" s="27">
        <v>998868.21</v>
      </c>
      <c r="D146" s="27">
        <v>-11076.020000000019</v>
      </c>
      <c r="E146" s="29"/>
    </row>
    <row r="147" spans="1:5" ht="12.75" hidden="1">
      <c r="A147" s="26" t="s">
        <v>122</v>
      </c>
      <c r="B147" s="27">
        <v>0</v>
      </c>
      <c r="C147" s="27">
        <v>0</v>
      </c>
      <c r="D147" s="27">
        <v>0</v>
      </c>
      <c r="E147" s="32"/>
    </row>
    <row r="148" spans="1:5" ht="12.75" hidden="1">
      <c r="A148" s="26" t="s">
        <v>9</v>
      </c>
      <c r="B148" s="27">
        <v>0</v>
      </c>
      <c r="C148" s="27">
        <v>0</v>
      </c>
      <c r="D148" s="27">
        <v>0</v>
      </c>
      <c r="E148" s="32"/>
    </row>
    <row r="149" spans="1:5" ht="12.75" hidden="1">
      <c r="A149" s="12" t="s">
        <v>123</v>
      </c>
      <c r="B149" s="2">
        <v>0</v>
      </c>
      <c r="C149" s="2">
        <v>0</v>
      </c>
      <c r="D149" s="2">
        <v>0</v>
      </c>
      <c r="E149" s="4" t="e">
        <v>#DIV/0!</v>
      </c>
    </row>
    <row r="150" spans="1:5" ht="12.75" hidden="1">
      <c r="A150" s="26" t="s">
        <v>124</v>
      </c>
      <c r="B150" s="27">
        <v>0</v>
      </c>
      <c r="C150" s="27">
        <v>0</v>
      </c>
      <c r="D150" s="27">
        <v>0</v>
      </c>
      <c r="E150" s="29"/>
    </row>
    <row r="151" spans="1:5" ht="12.75" hidden="1">
      <c r="A151" s="26" t="s">
        <v>10</v>
      </c>
      <c r="B151" s="27">
        <v>0</v>
      </c>
      <c r="C151" s="27">
        <v>0</v>
      </c>
      <c r="D151" s="27">
        <v>0</v>
      </c>
      <c r="E151" s="29"/>
    </row>
    <row r="152" spans="1:5" ht="12.75">
      <c r="A152" s="12" t="s">
        <v>125</v>
      </c>
      <c r="B152" s="2">
        <v>482623.77</v>
      </c>
      <c r="C152" s="2">
        <v>277910.85</v>
      </c>
      <c r="D152" s="2">
        <v>204712.92000000004</v>
      </c>
      <c r="E152" s="4">
        <v>73.66136298744725</v>
      </c>
    </row>
    <row r="153" spans="1:5" ht="12.75">
      <c r="A153" s="26" t="s">
        <v>11</v>
      </c>
      <c r="B153" s="27">
        <v>482623.77</v>
      </c>
      <c r="C153" s="27">
        <v>277910.85</v>
      </c>
      <c r="D153" s="27">
        <v>204712.92000000004</v>
      </c>
      <c r="E153" s="29"/>
    </row>
    <row r="154" spans="1:5" ht="12.75" hidden="1">
      <c r="A154" s="26" t="s">
        <v>12</v>
      </c>
      <c r="B154" s="27">
        <v>0</v>
      </c>
      <c r="C154" s="27">
        <v>0</v>
      </c>
      <c r="D154" s="27">
        <v>0</v>
      </c>
      <c r="E154" s="29"/>
    </row>
    <row r="155" spans="1:5" ht="18" customHeight="1">
      <c r="A155" s="6" t="s">
        <v>126</v>
      </c>
      <c r="B155" s="7">
        <v>1470415.96</v>
      </c>
      <c r="C155" s="7">
        <v>1276779.06</v>
      </c>
      <c r="D155" s="7">
        <v>193636.8999999999</v>
      </c>
      <c r="E155" s="8">
        <v>15.166046034620893</v>
      </c>
    </row>
    <row r="156" spans="1:5" ht="12.75">
      <c r="A156" s="12" t="s">
        <v>127</v>
      </c>
      <c r="B156" s="2">
        <v>6792827.49</v>
      </c>
      <c r="C156" s="2">
        <v>7235616.54</v>
      </c>
      <c r="D156" s="2">
        <v>-442789.0499999998</v>
      </c>
      <c r="E156" s="4">
        <v>-6.119575955306219</v>
      </c>
    </row>
    <row r="157" spans="1:8" ht="12.75">
      <c r="A157" s="26" t="s">
        <v>128</v>
      </c>
      <c r="B157" s="27">
        <v>876239.04</v>
      </c>
      <c r="C157" s="27">
        <v>692677.14</v>
      </c>
      <c r="D157" s="27">
        <v>183561.90000000002</v>
      </c>
      <c r="E157" s="29"/>
      <c r="G157" s="40"/>
      <c r="H157" s="42"/>
    </row>
    <row r="158" spans="1:8" ht="12.75">
      <c r="A158" s="26" t="s">
        <v>129</v>
      </c>
      <c r="B158" s="27">
        <v>1789129.25</v>
      </c>
      <c r="C158" s="27">
        <v>2430833</v>
      </c>
      <c r="D158" s="27">
        <v>-641703.75</v>
      </c>
      <c r="E158" s="32"/>
      <c r="G158" s="40"/>
      <c r="H158" s="42"/>
    </row>
    <row r="159" spans="1:8" ht="12.75">
      <c r="A159" s="26" t="s">
        <v>130</v>
      </c>
      <c r="B159" s="27">
        <v>641272.44</v>
      </c>
      <c r="C159" s="27">
        <v>668791.95</v>
      </c>
      <c r="D159" s="27">
        <v>-27519.51000000001</v>
      </c>
      <c r="E159" s="32"/>
      <c r="G159" s="40"/>
      <c r="H159" s="42"/>
    </row>
    <row r="160" spans="1:8" ht="12.75">
      <c r="A160" s="26" t="s">
        <v>13</v>
      </c>
      <c r="B160" s="27">
        <v>180</v>
      </c>
      <c r="C160" s="27">
        <v>360</v>
      </c>
      <c r="D160" s="27">
        <v>-180</v>
      </c>
      <c r="E160" s="32"/>
      <c r="G160" s="40"/>
      <c r="H160" s="42"/>
    </row>
    <row r="161" spans="1:7" ht="12.75" hidden="1">
      <c r="A161" s="26" t="s">
        <v>215</v>
      </c>
      <c r="B161" s="27">
        <v>0</v>
      </c>
      <c r="C161" s="27">
        <v>0</v>
      </c>
      <c r="D161" s="27">
        <v>0</v>
      </c>
      <c r="E161" s="32"/>
      <c r="G161" s="40"/>
    </row>
    <row r="162" spans="1:5" ht="12.75">
      <c r="A162" s="5" t="s">
        <v>14</v>
      </c>
      <c r="B162" s="27">
        <v>80581.95</v>
      </c>
      <c r="C162" s="27">
        <v>37281.8</v>
      </c>
      <c r="D162" s="27">
        <v>43300.149999999994</v>
      </c>
      <c r="E162" s="29"/>
    </row>
    <row r="163" spans="1:7" ht="12.75" hidden="1">
      <c r="A163" s="26" t="s">
        <v>131</v>
      </c>
      <c r="B163" s="27">
        <v>0</v>
      </c>
      <c r="C163" s="27">
        <v>0</v>
      </c>
      <c r="D163" s="27">
        <v>0</v>
      </c>
      <c r="E163" s="32"/>
      <c r="G163" s="40"/>
    </row>
    <row r="164" spans="1:5" ht="12.75">
      <c r="A164" s="26" t="s">
        <v>132</v>
      </c>
      <c r="B164" s="27">
        <v>2418770.51</v>
      </c>
      <c r="C164" s="27">
        <v>2378527.08</v>
      </c>
      <c r="D164" s="27">
        <v>40243.4299999997</v>
      </c>
      <c r="E164" s="29"/>
    </row>
    <row r="165" spans="1:5" ht="12.75">
      <c r="A165" s="5" t="s">
        <v>133</v>
      </c>
      <c r="B165" s="27">
        <v>82800</v>
      </c>
      <c r="C165" s="27">
        <v>82800</v>
      </c>
      <c r="D165" s="27">
        <v>0</v>
      </c>
      <c r="E165" s="29"/>
    </row>
    <row r="166" spans="1:5" ht="12.75">
      <c r="A166" s="26" t="s">
        <v>134</v>
      </c>
      <c r="B166" s="27">
        <v>89433.58</v>
      </c>
      <c r="C166" s="27">
        <v>97596.18</v>
      </c>
      <c r="D166" s="27">
        <v>-8162.599999999991</v>
      </c>
      <c r="E166" s="29"/>
    </row>
    <row r="167" spans="1:5" ht="12.75">
      <c r="A167" s="26" t="s">
        <v>135</v>
      </c>
      <c r="B167" s="27">
        <v>7779.12</v>
      </c>
      <c r="C167" s="27">
        <v>8188.55</v>
      </c>
      <c r="D167" s="27">
        <v>-409.4300000000003</v>
      </c>
      <c r="E167" s="32"/>
    </row>
    <row r="168" spans="1:5" ht="12.75">
      <c r="A168" s="26" t="s">
        <v>136</v>
      </c>
      <c r="B168" s="27">
        <v>303331.71</v>
      </c>
      <c r="C168" s="27">
        <v>321095.24</v>
      </c>
      <c r="D168" s="27">
        <v>-17763.52999999997</v>
      </c>
      <c r="E168" s="32"/>
    </row>
    <row r="169" spans="1:5" ht="12.75">
      <c r="A169" s="26" t="s">
        <v>137</v>
      </c>
      <c r="B169" s="27">
        <v>55529.91</v>
      </c>
      <c r="C169" s="27">
        <v>30980</v>
      </c>
      <c r="D169" s="27">
        <v>24549.910000000003</v>
      </c>
      <c r="E169" s="29"/>
    </row>
    <row r="170" spans="1:5" ht="12.75">
      <c r="A170" s="26" t="s">
        <v>138</v>
      </c>
      <c r="B170" s="27">
        <v>358425.23</v>
      </c>
      <c r="C170" s="27">
        <v>334640.73</v>
      </c>
      <c r="D170" s="27">
        <v>23784.5</v>
      </c>
      <c r="E170" s="29"/>
    </row>
    <row r="171" spans="1:5" ht="12.75">
      <c r="A171" s="5" t="s">
        <v>139</v>
      </c>
      <c r="B171" s="27">
        <v>21214.75</v>
      </c>
      <c r="C171" s="27">
        <v>73721.07</v>
      </c>
      <c r="D171" s="27">
        <v>-52506.32000000001</v>
      </c>
      <c r="E171" s="32"/>
    </row>
    <row r="172" spans="1:5" ht="12.75">
      <c r="A172" s="5" t="s">
        <v>246</v>
      </c>
      <c r="B172" s="27">
        <v>600</v>
      </c>
      <c r="C172" s="27">
        <v>0</v>
      </c>
      <c r="D172" s="27">
        <v>600</v>
      </c>
      <c r="E172" s="32"/>
    </row>
    <row r="173" spans="1:5" ht="12.75">
      <c r="A173" s="5" t="s">
        <v>15</v>
      </c>
      <c r="B173" s="1">
        <v>67540</v>
      </c>
      <c r="C173" s="1">
        <v>78123.8</v>
      </c>
      <c r="D173" s="27">
        <v>-10583.800000000003</v>
      </c>
      <c r="E173" s="32"/>
    </row>
    <row r="174" spans="1:5" ht="18" customHeight="1">
      <c r="A174" s="12" t="s">
        <v>216</v>
      </c>
      <c r="B174" s="2">
        <v>0</v>
      </c>
      <c r="C174" s="2">
        <v>0</v>
      </c>
      <c r="D174" s="2">
        <v>0</v>
      </c>
      <c r="E174" s="4"/>
    </row>
    <row r="175" spans="1:5" ht="12.75">
      <c r="A175" s="26" t="s">
        <v>217</v>
      </c>
      <c r="B175" s="27">
        <v>0</v>
      </c>
      <c r="C175" s="27">
        <v>0</v>
      </c>
      <c r="D175" s="27">
        <v>0</v>
      </c>
      <c r="E175" s="29"/>
    </row>
    <row r="176" spans="1:5" ht="12.75">
      <c r="A176" s="6" t="s">
        <v>140</v>
      </c>
      <c r="B176" s="7">
        <v>6792827.49</v>
      </c>
      <c r="C176" s="7">
        <v>7235616.54</v>
      </c>
      <c r="D176" s="7">
        <v>-442789.0499999998</v>
      </c>
      <c r="E176" s="8">
        <v>-6.119575955306219</v>
      </c>
    </row>
    <row r="177" spans="1:5" ht="12.75">
      <c r="A177" s="9" t="s">
        <v>141</v>
      </c>
      <c r="B177" s="10">
        <v>245739000.82</v>
      </c>
      <c r="C177" s="10">
        <v>244044739.44</v>
      </c>
      <c r="D177" s="10">
        <v>1694261.3799999952</v>
      </c>
      <c r="E177" s="11">
        <v>0.6942421229352254</v>
      </c>
    </row>
    <row r="178" spans="1:5" ht="12.75" hidden="1">
      <c r="A178" s="12" t="s">
        <v>218</v>
      </c>
      <c r="B178" s="2">
        <v>0</v>
      </c>
      <c r="C178" s="2">
        <v>0</v>
      </c>
      <c r="D178" s="2">
        <v>0</v>
      </c>
      <c r="E178" s="4"/>
    </row>
    <row r="179" spans="1:5" ht="12.75" hidden="1">
      <c r="A179" s="5" t="s">
        <v>219</v>
      </c>
      <c r="B179" s="27">
        <v>0</v>
      </c>
      <c r="C179" s="27">
        <v>0</v>
      </c>
      <c r="D179" s="27">
        <v>0</v>
      </c>
      <c r="E179" s="29"/>
    </row>
    <row r="180" spans="1:5" ht="12.75" hidden="1">
      <c r="A180" s="12" t="s">
        <v>142</v>
      </c>
      <c r="B180" s="2">
        <v>0</v>
      </c>
      <c r="C180" s="2">
        <v>0</v>
      </c>
      <c r="D180" s="2">
        <v>0</v>
      </c>
      <c r="E180" s="4"/>
    </row>
    <row r="181" spans="1:5" ht="12.75" hidden="1">
      <c r="A181" s="5" t="s">
        <v>143</v>
      </c>
      <c r="B181" s="27">
        <v>0</v>
      </c>
      <c r="C181" s="27">
        <v>0</v>
      </c>
      <c r="D181" s="27">
        <v>0</v>
      </c>
      <c r="E181" s="29"/>
    </row>
    <row r="182" spans="1:5" ht="12.75" hidden="1">
      <c r="A182" s="26" t="s">
        <v>144</v>
      </c>
      <c r="B182" s="27">
        <v>0</v>
      </c>
      <c r="C182" s="27">
        <v>0</v>
      </c>
      <c r="D182" s="27">
        <v>0</v>
      </c>
      <c r="E182" s="29"/>
    </row>
    <row r="183" spans="1:5" ht="12.75" hidden="1">
      <c r="A183" s="5" t="s">
        <v>145</v>
      </c>
      <c r="B183" s="27">
        <v>0</v>
      </c>
      <c r="C183" s="27">
        <v>0</v>
      </c>
      <c r="D183" s="27">
        <v>0</v>
      </c>
      <c r="E183" s="29"/>
    </row>
    <row r="184" spans="1:5" ht="24" customHeight="1">
      <c r="A184" s="9" t="s">
        <v>23</v>
      </c>
      <c r="B184" s="21">
        <v>2015</v>
      </c>
      <c r="C184" s="21">
        <v>2014</v>
      </c>
      <c r="D184" s="22" t="s">
        <v>236</v>
      </c>
      <c r="E184" s="13" t="s">
        <v>212</v>
      </c>
    </row>
    <row r="185" spans="1:5" ht="12.75">
      <c r="A185" s="12" t="s">
        <v>146</v>
      </c>
      <c r="B185" s="2">
        <v>7103977.26</v>
      </c>
      <c r="C185" s="2">
        <v>4233192.050000001</v>
      </c>
      <c r="D185" s="2">
        <v>2870785.209999999</v>
      </c>
      <c r="E185" s="4">
        <v>67.8160871534283</v>
      </c>
    </row>
    <row r="186" spans="1:5" ht="12.75">
      <c r="A186" s="26" t="s">
        <v>147</v>
      </c>
      <c r="B186" s="27">
        <v>2104956.67</v>
      </c>
      <c r="C186" s="27">
        <v>162911.91</v>
      </c>
      <c r="D186" s="27">
        <v>1942044.76</v>
      </c>
      <c r="E186" s="29"/>
    </row>
    <row r="187" spans="1:5" ht="12.75">
      <c r="A187" s="26" t="s">
        <v>148</v>
      </c>
      <c r="B187" s="27">
        <v>152344.52</v>
      </c>
      <c r="C187" s="27">
        <v>301490.76</v>
      </c>
      <c r="D187" s="27">
        <v>-149146.24000000002</v>
      </c>
      <c r="E187" s="29"/>
    </row>
    <row r="188" spans="1:5" ht="12.75">
      <c r="A188" s="26" t="s">
        <v>149</v>
      </c>
      <c r="B188" s="27">
        <v>18508.15</v>
      </c>
      <c r="C188" s="27">
        <v>49783.06</v>
      </c>
      <c r="D188" s="27">
        <v>-31274.909999999996</v>
      </c>
      <c r="E188" s="29"/>
    </row>
    <row r="189" spans="1:5" ht="12.75">
      <c r="A189" s="26" t="s">
        <v>150</v>
      </c>
      <c r="B189" s="27">
        <v>585122.35</v>
      </c>
      <c r="C189" s="27">
        <v>368542.16</v>
      </c>
      <c r="D189" s="27">
        <v>216580.19</v>
      </c>
      <c r="E189" s="29"/>
    </row>
    <row r="190" spans="1:5" ht="12.75">
      <c r="A190" s="26" t="s">
        <v>151</v>
      </c>
      <c r="B190" s="27">
        <v>5665.6</v>
      </c>
      <c r="C190" s="27">
        <v>1791.63</v>
      </c>
      <c r="D190" s="27">
        <v>3873.9700000000003</v>
      </c>
      <c r="E190" s="29"/>
    </row>
    <row r="191" spans="1:5" ht="12.75">
      <c r="A191" s="26" t="s">
        <v>152</v>
      </c>
      <c r="B191" s="27">
        <v>490337.89</v>
      </c>
      <c r="C191" s="27">
        <v>325744.13</v>
      </c>
      <c r="D191" s="27">
        <v>164593.76</v>
      </c>
      <c r="E191" s="29"/>
    </row>
    <row r="192" spans="1:5" ht="12.75">
      <c r="A192" s="26" t="s">
        <v>153</v>
      </c>
      <c r="B192" s="27">
        <v>1659438.07</v>
      </c>
      <c r="C192" s="27">
        <v>950355.33</v>
      </c>
      <c r="D192" s="27">
        <v>709082.7400000001</v>
      </c>
      <c r="E192" s="29"/>
    </row>
    <row r="193" spans="1:5" ht="12.75">
      <c r="A193" s="26" t="s">
        <v>154</v>
      </c>
      <c r="B193" s="27">
        <v>382175.19</v>
      </c>
      <c r="C193" s="27">
        <v>398866.87</v>
      </c>
      <c r="D193" s="27">
        <v>-16691.679999999993</v>
      </c>
      <c r="E193" s="29"/>
    </row>
    <row r="194" spans="1:7" ht="12.75">
      <c r="A194" s="26" t="s">
        <v>155</v>
      </c>
      <c r="B194" s="27">
        <v>434670.49</v>
      </c>
      <c r="C194" s="27">
        <v>426029.89</v>
      </c>
      <c r="D194" s="27">
        <v>8640.599999999977</v>
      </c>
      <c r="E194" s="32"/>
      <c r="G194" s="40"/>
    </row>
    <row r="195" spans="1:7" ht="13.5" customHeight="1">
      <c r="A195" s="5" t="s">
        <v>156</v>
      </c>
      <c r="B195" s="27">
        <v>708006.39</v>
      </c>
      <c r="C195" s="27">
        <v>695146.18</v>
      </c>
      <c r="D195" s="27">
        <v>12860.209999999963</v>
      </c>
      <c r="E195" s="29"/>
      <c r="G195" s="40"/>
    </row>
    <row r="196" spans="1:5" ht="12.75">
      <c r="A196" s="5" t="s">
        <v>247</v>
      </c>
      <c r="B196" s="27">
        <v>562751.94</v>
      </c>
      <c r="C196" s="27">
        <v>552530.13</v>
      </c>
      <c r="D196" s="27">
        <v>10221.80999999994</v>
      </c>
      <c r="E196" s="29"/>
    </row>
    <row r="197" spans="1:5" ht="12.75">
      <c r="A197" s="12" t="s">
        <v>157</v>
      </c>
      <c r="B197" s="2">
        <v>2598393.6</v>
      </c>
      <c r="C197" s="2">
        <v>1348910.7699999998</v>
      </c>
      <c r="D197" s="2">
        <v>1249482.8300000003</v>
      </c>
      <c r="E197" s="4">
        <v>92.62902022792808</v>
      </c>
    </row>
    <row r="198" spans="1:6" ht="12.75">
      <c r="A198" s="26" t="s">
        <v>158</v>
      </c>
      <c r="B198" s="27">
        <v>2194180.1</v>
      </c>
      <c r="C198" s="27">
        <v>993417.33</v>
      </c>
      <c r="D198" s="27">
        <v>1200762.77</v>
      </c>
      <c r="E198" s="29"/>
      <c r="F198" s="40"/>
    </row>
    <row r="199" spans="1:5" ht="12.75" hidden="1">
      <c r="A199" s="26" t="s">
        <v>159</v>
      </c>
      <c r="B199" s="27">
        <v>0</v>
      </c>
      <c r="C199" s="27">
        <v>0</v>
      </c>
      <c r="D199" s="27">
        <v>0</v>
      </c>
      <c r="E199" s="29"/>
    </row>
    <row r="200" spans="1:5" ht="12.75">
      <c r="A200" s="26" t="s">
        <v>160</v>
      </c>
      <c r="B200" s="27">
        <v>5995.55</v>
      </c>
      <c r="C200" s="27">
        <v>0</v>
      </c>
      <c r="D200" s="27">
        <v>5995.55</v>
      </c>
      <c r="E200" s="29"/>
    </row>
    <row r="201" spans="1:5" ht="12.75">
      <c r="A201" s="26" t="s">
        <v>161</v>
      </c>
      <c r="B201" s="27">
        <v>278293.69</v>
      </c>
      <c r="C201" s="27">
        <v>173352.54</v>
      </c>
      <c r="D201" s="27">
        <v>104941.15</v>
      </c>
      <c r="E201" s="29"/>
    </row>
    <row r="202" spans="1:5" ht="12.75">
      <c r="A202" s="26" t="s">
        <v>207</v>
      </c>
      <c r="B202" s="27">
        <v>165.02</v>
      </c>
      <c r="C202" s="27">
        <v>0</v>
      </c>
      <c r="D202" s="27">
        <v>165.02</v>
      </c>
      <c r="E202" s="29"/>
    </row>
    <row r="203" spans="1:5" ht="12.75" hidden="1">
      <c r="A203" s="26" t="s">
        <v>162</v>
      </c>
      <c r="B203" s="27">
        <v>0</v>
      </c>
      <c r="C203" s="27">
        <v>0</v>
      </c>
      <c r="D203" s="27">
        <v>0</v>
      </c>
      <c r="E203" s="29"/>
    </row>
    <row r="204" spans="1:5" ht="12.75">
      <c r="A204" s="26" t="s">
        <v>163</v>
      </c>
      <c r="B204" s="27">
        <v>74631.92</v>
      </c>
      <c r="C204" s="27">
        <v>36278.31</v>
      </c>
      <c r="D204" s="27">
        <v>38353.61</v>
      </c>
      <c r="E204" s="32"/>
    </row>
    <row r="205" spans="1:5" ht="12.75">
      <c r="A205" s="26" t="s">
        <v>164</v>
      </c>
      <c r="B205" s="27">
        <v>40938.41</v>
      </c>
      <c r="C205" s="27">
        <v>140795.62</v>
      </c>
      <c r="D205" s="27">
        <v>-99857.20999999999</v>
      </c>
      <c r="E205" s="32"/>
    </row>
    <row r="206" spans="1:5" ht="12.75">
      <c r="A206" s="26" t="s">
        <v>165</v>
      </c>
      <c r="B206" s="27">
        <v>4188.91</v>
      </c>
      <c r="C206" s="27">
        <v>5066.97</v>
      </c>
      <c r="D206" s="27">
        <v>-878.0600000000004</v>
      </c>
      <c r="E206" s="32"/>
    </row>
    <row r="207" spans="1:7" ht="12.75">
      <c r="A207" s="12" t="s">
        <v>166</v>
      </c>
      <c r="B207" s="2">
        <v>56887891.409999974</v>
      </c>
      <c r="C207" s="2">
        <v>59387313.75</v>
      </c>
      <c r="D207" s="2">
        <v>-2499422.340000026</v>
      </c>
      <c r="E207" s="4">
        <v>-4.208680578686766</v>
      </c>
      <c r="G207" s="40"/>
    </row>
    <row r="208" spans="1:5" ht="12.75">
      <c r="A208" s="26" t="s">
        <v>167</v>
      </c>
      <c r="B208" s="36">
        <v>0</v>
      </c>
      <c r="C208" s="36">
        <v>1872.01</v>
      </c>
      <c r="D208" s="27">
        <v>-1872.01</v>
      </c>
      <c r="E208" s="29"/>
    </row>
    <row r="209" spans="1:5" ht="12.75">
      <c r="A209" s="26" t="s">
        <v>168</v>
      </c>
      <c r="B209" s="27">
        <v>0</v>
      </c>
      <c r="C209" s="27">
        <v>1519888.26</v>
      </c>
      <c r="D209" s="27">
        <v>-1519888.26</v>
      </c>
      <c r="E209" s="29"/>
    </row>
    <row r="210" spans="1:5" ht="12.75">
      <c r="A210" s="26" t="s">
        <v>169</v>
      </c>
      <c r="B210" s="27">
        <v>0</v>
      </c>
      <c r="C210" s="27">
        <v>896887.28</v>
      </c>
      <c r="D210" s="27">
        <v>-896887.28</v>
      </c>
      <c r="E210" s="29"/>
    </row>
    <row r="211" spans="1:5" ht="12.75" hidden="1">
      <c r="A211" s="26" t="s">
        <v>170</v>
      </c>
      <c r="B211" s="27">
        <v>0</v>
      </c>
      <c r="C211" s="27">
        <v>0</v>
      </c>
      <c r="D211" s="27">
        <v>0</v>
      </c>
      <c r="E211" s="29"/>
    </row>
    <row r="212" spans="1:5" ht="12.75" hidden="1">
      <c r="A212" s="26" t="s">
        <v>171</v>
      </c>
      <c r="B212" s="27">
        <v>0</v>
      </c>
      <c r="C212" s="27">
        <v>0</v>
      </c>
      <c r="D212" s="27">
        <v>0</v>
      </c>
      <c r="E212" s="29"/>
    </row>
    <row r="213" spans="1:5" ht="12.75">
      <c r="A213" s="26" t="s">
        <v>172</v>
      </c>
      <c r="B213" s="27">
        <v>0</v>
      </c>
      <c r="C213" s="27">
        <v>21771543.15</v>
      </c>
      <c r="D213" s="27">
        <v>-21771543.15</v>
      </c>
      <c r="E213" s="32"/>
    </row>
    <row r="214" spans="1:5" ht="12.75">
      <c r="A214" s="26" t="s">
        <v>173</v>
      </c>
      <c r="B214" s="27">
        <v>57994.16</v>
      </c>
      <c r="C214" s="27">
        <v>6873760.31</v>
      </c>
      <c r="D214" s="27">
        <v>-6815766.149999999</v>
      </c>
      <c r="E214" s="29"/>
    </row>
    <row r="215" spans="1:5" ht="12.75">
      <c r="A215" s="26" t="s">
        <v>174</v>
      </c>
      <c r="B215" s="27">
        <v>22367.21</v>
      </c>
      <c r="C215" s="27">
        <v>2892722.05</v>
      </c>
      <c r="D215" s="27">
        <v>-2870354.84</v>
      </c>
      <c r="E215" s="29"/>
    </row>
    <row r="216" spans="1:5" ht="12.75">
      <c r="A216" s="26" t="s">
        <v>175</v>
      </c>
      <c r="B216" s="27">
        <v>13279.4</v>
      </c>
      <c r="C216" s="27">
        <v>3599235.98</v>
      </c>
      <c r="D216" s="27">
        <v>-3585956.58</v>
      </c>
      <c r="E216" s="29"/>
    </row>
    <row r="217" spans="1:5" ht="12.75">
      <c r="A217" s="26" t="s">
        <v>176</v>
      </c>
      <c r="B217" s="27">
        <v>55039.47</v>
      </c>
      <c r="C217" s="27">
        <v>3659593.47</v>
      </c>
      <c r="D217" s="27">
        <v>-3604554</v>
      </c>
      <c r="E217" s="32"/>
    </row>
    <row r="218" spans="1:5" ht="12.75" hidden="1">
      <c r="A218" s="5" t="s">
        <v>177</v>
      </c>
      <c r="B218" s="27">
        <v>0</v>
      </c>
      <c r="C218" s="27">
        <v>0</v>
      </c>
      <c r="D218" s="27">
        <v>0</v>
      </c>
      <c r="E218" s="32"/>
    </row>
    <row r="219" spans="1:5" ht="12.75">
      <c r="A219" s="26" t="s">
        <v>16</v>
      </c>
      <c r="B219" s="27">
        <v>25649.66</v>
      </c>
      <c r="C219" s="27">
        <v>6085038.29</v>
      </c>
      <c r="D219" s="27">
        <v>-6059388.63</v>
      </c>
      <c r="E219" s="32"/>
    </row>
    <row r="220" spans="1:5" ht="12.75">
      <c r="A220" s="26" t="s">
        <v>330</v>
      </c>
      <c r="B220" s="27">
        <v>14451356.5</v>
      </c>
      <c r="C220" s="27">
        <v>0</v>
      </c>
      <c r="D220" s="27">
        <v>14451356.5</v>
      </c>
      <c r="E220" s="32"/>
    </row>
    <row r="221" spans="1:5" ht="12.75">
      <c r="A221" s="26" t="s">
        <v>17</v>
      </c>
      <c r="B221" s="27">
        <v>3855945.25</v>
      </c>
      <c r="C221" s="27">
        <v>4253929.41</v>
      </c>
      <c r="D221" s="27">
        <v>-397984.16000000015</v>
      </c>
      <c r="E221" s="32"/>
    </row>
    <row r="222" spans="1:5" ht="12.75">
      <c r="A222" s="26" t="s">
        <v>18</v>
      </c>
      <c r="B222" s="27">
        <v>5446012.72</v>
      </c>
      <c r="C222" s="27">
        <v>6033717.92</v>
      </c>
      <c r="D222" s="27">
        <v>-587705.2000000002</v>
      </c>
      <c r="E222" s="32"/>
    </row>
    <row r="223" spans="1:5" ht="12.75">
      <c r="A223" s="26" t="s">
        <v>19</v>
      </c>
      <c r="B223" s="27">
        <v>1113332.14</v>
      </c>
      <c r="C223" s="27">
        <v>1292786.88</v>
      </c>
      <c r="D223" s="27">
        <v>-179454.74</v>
      </c>
      <c r="E223" s="32"/>
    </row>
    <row r="224" spans="1:5" ht="12.75">
      <c r="A224" s="26" t="s">
        <v>20</v>
      </c>
      <c r="B224" s="27">
        <v>76631.12</v>
      </c>
      <c r="C224" s="27">
        <v>123076.56</v>
      </c>
      <c r="D224" s="27">
        <v>-46445.44</v>
      </c>
      <c r="E224" s="32"/>
    </row>
    <row r="225" spans="1:5" ht="11.25" customHeight="1">
      <c r="A225" s="26" t="s">
        <v>21</v>
      </c>
      <c r="B225" s="27">
        <v>210747.34</v>
      </c>
      <c r="C225" s="27">
        <v>268909.82</v>
      </c>
      <c r="D225" s="27">
        <v>-58162.48000000001</v>
      </c>
      <c r="E225" s="32"/>
    </row>
    <row r="226" spans="1:5" ht="11.25" customHeight="1">
      <c r="A226" s="26" t="s">
        <v>248</v>
      </c>
      <c r="B226" s="27">
        <v>92059.35</v>
      </c>
      <c r="C226" s="27">
        <v>0</v>
      </c>
      <c r="D226" s="27">
        <v>92059.35</v>
      </c>
      <c r="E226" s="32"/>
    </row>
    <row r="227" spans="1:5" ht="12.75">
      <c r="A227" s="26" t="s">
        <v>22</v>
      </c>
      <c r="B227" s="27">
        <v>138320.5</v>
      </c>
      <c r="C227" s="27">
        <v>37243.36</v>
      </c>
      <c r="D227" s="27">
        <v>101077.14</v>
      </c>
      <c r="E227" s="32"/>
    </row>
    <row r="228" spans="1:5" ht="12.75">
      <c r="A228" s="51" t="s">
        <v>250</v>
      </c>
      <c r="B228" s="27">
        <v>4293438.62</v>
      </c>
      <c r="C228" s="27">
        <v>0</v>
      </c>
      <c r="D228" s="27">
        <v>4293438.62</v>
      </c>
      <c r="E228" s="32"/>
    </row>
    <row r="229" spans="1:5" ht="12.75">
      <c r="A229" s="51" t="s">
        <v>251</v>
      </c>
      <c r="B229" s="27">
        <v>325</v>
      </c>
      <c r="C229" s="27">
        <v>0</v>
      </c>
      <c r="D229" s="27">
        <v>325</v>
      </c>
      <c r="E229" s="32"/>
    </row>
    <row r="230" spans="1:5" ht="12.75">
      <c r="A230" s="51" t="s">
        <v>249</v>
      </c>
      <c r="B230" s="27">
        <v>401777.85</v>
      </c>
      <c r="C230" s="27">
        <v>0</v>
      </c>
      <c r="D230" s="27">
        <v>401777.85</v>
      </c>
      <c r="E230" s="32"/>
    </row>
    <row r="231" spans="1:5" ht="12.75">
      <c r="A231" s="51" t="s">
        <v>252</v>
      </c>
      <c r="B231" s="27">
        <v>837.36</v>
      </c>
      <c r="C231" s="27">
        <v>0</v>
      </c>
      <c r="D231" s="27">
        <v>837.36</v>
      </c>
      <c r="E231" s="32"/>
    </row>
    <row r="232" spans="1:5" ht="12.75">
      <c r="A232" s="51" t="s">
        <v>253</v>
      </c>
      <c r="B232" s="27">
        <v>5827490.95</v>
      </c>
      <c r="C232" s="27">
        <v>0</v>
      </c>
      <c r="D232" s="27">
        <v>5827490.95</v>
      </c>
      <c r="E232" s="32"/>
    </row>
    <row r="233" spans="1:5" s="48" customFormat="1" ht="11.25">
      <c r="A233" s="55" t="s">
        <v>254</v>
      </c>
      <c r="B233" s="45">
        <v>1782277.26</v>
      </c>
      <c r="C233" s="45">
        <v>0</v>
      </c>
      <c r="D233" s="45">
        <v>1782277.26</v>
      </c>
      <c r="E233" s="52"/>
    </row>
    <row r="234" spans="1:5" s="48" customFormat="1" ht="11.25">
      <c r="A234" s="52" t="s">
        <v>255</v>
      </c>
      <c r="B234" s="45">
        <v>570706.35</v>
      </c>
      <c r="C234" s="45">
        <v>0</v>
      </c>
      <c r="D234" s="45">
        <v>570706.35</v>
      </c>
      <c r="E234" s="52"/>
    </row>
    <row r="235" spans="1:5" ht="24" customHeight="1">
      <c r="A235" s="9" t="s">
        <v>23</v>
      </c>
      <c r="B235" s="21">
        <v>2015</v>
      </c>
      <c r="C235" s="21">
        <v>2014</v>
      </c>
      <c r="D235" s="22" t="s">
        <v>236</v>
      </c>
      <c r="E235" s="13" t="s">
        <v>212</v>
      </c>
    </row>
    <row r="236" spans="1:5" s="48" customFormat="1" ht="11.25">
      <c r="A236" s="52" t="s">
        <v>256</v>
      </c>
      <c r="B236" s="45">
        <v>57825.99</v>
      </c>
      <c r="C236" s="45">
        <v>0</v>
      </c>
      <c r="D236" s="45">
        <v>57825.99</v>
      </c>
      <c r="E236" s="52"/>
    </row>
    <row r="237" spans="1:5" s="48" customFormat="1" ht="11.25">
      <c r="A237" s="52" t="s">
        <v>257</v>
      </c>
      <c r="B237" s="45">
        <v>224141.89</v>
      </c>
      <c r="C237" s="45">
        <v>0</v>
      </c>
      <c r="D237" s="45">
        <v>224141.89</v>
      </c>
      <c r="E237" s="52"/>
    </row>
    <row r="238" spans="1:5" s="48" customFormat="1" ht="11.25">
      <c r="A238" s="52" t="s">
        <v>331</v>
      </c>
      <c r="B238" s="45">
        <v>39133.44</v>
      </c>
      <c r="C238" s="45">
        <v>0</v>
      </c>
      <c r="D238" s="45">
        <v>39133.44</v>
      </c>
      <c r="E238" s="52"/>
    </row>
    <row r="239" spans="1:5" s="48" customFormat="1" ht="11.25">
      <c r="A239" s="52" t="s">
        <v>258</v>
      </c>
      <c r="B239" s="45">
        <v>50583.19</v>
      </c>
      <c r="C239" s="45">
        <v>0</v>
      </c>
      <c r="D239" s="45">
        <v>50583.19</v>
      </c>
      <c r="E239" s="52"/>
    </row>
    <row r="240" spans="1:5" s="48" customFormat="1" ht="11.25">
      <c r="A240" s="52" t="s">
        <v>259</v>
      </c>
      <c r="B240" s="45">
        <v>1867713.4</v>
      </c>
      <c r="C240" s="45">
        <v>0</v>
      </c>
      <c r="D240" s="45">
        <v>1867713.4</v>
      </c>
      <c r="E240" s="52"/>
    </row>
    <row r="241" spans="1:5" s="48" customFormat="1" ht="11.25">
      <c r="A241" s="52" t="s">
        <v>260</v>
      </c>
      <c r="B241" s="45">
        <v>78513.48</v>
      </c>
      <c r="C241" s="45">
        <v>0</v>
      </c>
      <c r="D241" s="45">
        <v>78513.48</v>
      </c>
      <c r="E241" s="52"/>
    </row>
    <row r="242" spans="1:5" s="48" customFormat="1" ht="11.25">
      <c r="A242" s="52" t="s">
        <v>261</v>
      </c>
      <c r="B242" s="45">
        <v>447342.48</v>
      </c>
      <c r="C242" s="45">
        <v>0</v>
      </c>
      <c r="D242" s="45">
        <v>447342.48</v>
      </c>
      <c r="E242" s="52"/>
    </row>
    <row r="243" spans="1:5" s="48" customFormat="1" ht="11.25">
      <c r="A243" s="52" t="s">
        <v>262</v>
      </c>
      <c r="B243" s="45">
        <v>10951.01</v>
      </c>
      <c r="C243" s="45">
        <v>0</v>
      </c>
      <c r="D243" s="45">
        <v>10951.01</v>
      </c>
      <c r="E243" s="52"/>
    </row>
    <row r="244" spans="1:5" ht="12.75">
      <c r="A244" s="26" t="s">
        <v>220</v>
      </c>
      <c r="B244" s="27">
        <v>8083.98</v>
      </c>
      <c r="C244" s="27">
        <v>0</v>
      </c>
      <c r="D244" s="27">
        <v>8083.98</v>
      </c>
      <c r="E244" s="32"/>
    </row>
    <row r="245" spans="1:5" ht="12.75">
      <c r="A245" s="26" t="s">
        <v>263</v>
      </c>
      <c r="B245" s="27">
        <v>17278.23</v>
      </c>
      <c r="C245" s="27">
        <v>0</v>
      </c>
      <c r="D245" s="27">
        <v>17278.23</v>
      </c>
      <c r="E245" s="32"/>
    </row>
    <row r="246" spans="1:5" ht="12.75">
      <c r="A246" s="26" t="s">
        <v>264</v>
      </c>
      <c r="B246" s="27">
        <v>18409.72</v>
      </c>
      <c r="C246" s="27">
        <v>0</v>
      </c>
      <c r="D246" s="27">
        <v>18409.72</v>
      </c>
      <c r="E246" s="32"/>
    </row>
    <row r="247" spans="1:5" ht="12.75">
      <c r="A247" s="26" t="s">
        <v>332</v>
      </c>
      <c r="B247" s="27">
        <v>3788.83</v>
      </c>
      <c r="C247" s="27">
        <v>0</v>
      </c>
      <c r="D247" s="27">
        <v>3788.83</v>
      </c>
      <c r="E247" s="32"/>
    </row>
    <row r="248" spans="1:5" ht="12.75">
      <c r="A248" s="26" t="s">
        <v>265</v>
      </c>
      <c r="B248" s="27">
        <v>2802.38</v>
      </c>
      <c r="C248" s="27">
        <v>0</v>
      </c>
      <c r="D248" s="27">
        <v>2802.38</v>
      </c>
      <c r="E248" s="32"/>
    </row>
    <row r="249" spans="1:5" ht="12.75">
      <c r="A249" s="26" t="s">
        <v>333</v>
      </c>
      <c r="B249" s="27">
        <v>25840.84</v>
      </c>
      <c r="C249" s="27">
        <v>0</v>
      </c>
      <c r="D249" s="27">
        <v>25840.84</v>
      </c>
      <c r="E249" s="32"/>
    </row>
    <row r="250" spans="1:5" ht="12" customHeight="1">
      <c r="A250" s="26" t="s">
        <v>266</v>
      </c>
      <c r="B250" s="27">
        <v>53571.3</v>
      </c>
      <c r="C250" s="27">
        <v>0</v>
      </c>
      <c r="D250" s="27">
        <v>53571.3</v>
      </c>
      <c r="E250" s="32"/>
    </row>
    <row r="251" spans="1:5" ht="12" customHeight="1">
      <c r="A251" s="26" t="s">
        <v>334</v>
      </c>
      <c r="B251" s="27">
        <v>84991.05</v>
      </c>
      <c r="C251" s="27">
        <v>0</v>
      </c>
      <c r="D251" s="27">
        <v>84991.05</v>
      </c>
      <c r="E251" s="32"/>
    </row>
    <row r="252" spans="1:5" ht="12" customHeight="1">
      <c r="A252" s="26" t="s">
        <v>267</v>
      </c>
      <c r="B252" s="27">
        <v>4083.55</v>
      </c>
      <c r="C252" s="27">
        <v>0</v>
      </c>
      <c r="D252" s="27">
        <v>4083.55</v>
      </c>
      <c r="E252" s="32"/>
    </row>
    <row r="253" spans="1:5" ht="12.75">
      <c r="A253" s="26" t="s">
        <v>268</v>
      </c>
      <c r="B253" s="27">
        <v>2498.1</v>
      </c>
      <c r="C253" s="27">
        <v>0</v>
      </c>
      <c r="D253" s="27">
        <v>2498.1</v>
      </c>
      <c r="E253" s="32"/>
    </row>
    <row r="254" spans="1:5" ht="12.75">
      <c r="A254" s="26" t="s">
        <v>269</v>
      </c>
      <c r="B254" s="27">
        <v>4957.66</v>
      </c>
      <c r="C254" s="27">
        <v>0</v>
      </c>
      <c r="D254" s="27">
        <v>4957.66</v>
      </c>
      <c r="E254" s="32"/>
    </row>
    <row r="255" spans="1:5" ht="12.75">
      <c r="A255" s="26" t="s">
        <v>270</v>
      </c>
      <c r="B255" s="27">
        <v>204877.92</v>
      </c>
      <c r="C255" s="27">
        <v>0</v>
      </c>
      <c r="D255" s="27">
        <v>204877.92</v>
      </c>
      <c r="E255" s="32"/>
    </row>
    <row r="256" spans="1:5" ht="12.75">
      <c r="A256" s="26" t="s">
        <v>271</v>
      </c>
      <c r="B256" s="27">
        <v>55959.17</v>
      </c>
      <c r="C256" s="27">
        <v>0</v>
      </c>
      <c r="D256" s="27">
        <v>55959.17</v>
      </c>
      <c r="E256" s="32"/>
    </row>
    <row r="257" spans="1:5" ht="12.75">
      <c r="A257" s="26" t="s">
        <v>272</v>
      </c>
      <c r="B257" s="27">
        <v>6979.8</v>
      </c>
      <c r="C257" s="27">
        <v>0</v>
      </c>
      <c r="D257" s="27">
        <v>6979.8</v>
      </c>
      <c r="E257" s="32"/>
    </row>
    <row r="258" spans="1:5" ht="12.75">
      <c r="A258" s="26" t="s">
        <v>273</v>
      </c>
      <c r="B258" s="27">
        <v>861.59</v>
      </c>
      <c r="C258" s="27">
        <v>0</v>
      </c>
      <c r="D258" s="27">
        <v>861.59</v>
      </c>
      <c r="E258" s="32"/>
    </row>
    <row r="259" spans="1:5" ht="12.75">
      <c r="A259" s="26" t="s">
        <v>274</v>
      </c>
      <c r="B259" s="27">
        <v>1863.34</v>
      </c>
      <c r="C259" s="27">
        <v>0</v>
      </c>
      <c r="D259" s="27">
        <v>1863.34</v>
      </c>
      <c r="E259" s="32"/>
    </row>
    <row r="260" spans="1:5" ht="12.75">
      <c r="A260" s="26" t="s">
        <v>275</v>
      </c>
      <c r="B260" s="27">
        <v>35959.36</v>
      </c>
      <c r="C260" s="27">
        <v>0</v>
      </c>
      <c r="D260" s="27">
        <v>35959.36</v>
      </c>
      <c r="E260" s="32"/>
    </row>
    <row r="261" spans="1:5" ht="12.75">
      <c r="A261" s="26" t="s">
        <v>276</v>
      </c>
      <c r="B261" s="27">
        <v>35909.53</v>
      </c>
      <c r="C261" s="27">
        <v>0</v>
      </c>
      <c r="D261" s="27">
        <v>35909.53</v>
      </c>
      <c r="E261" s="32"/>
    </row>
    <row r="262" spans="1:5" ht="12.75">
      <c r="A262" s="26" t="s">
        <v>277</v>
      </c>
      <c r="B262" s="27">
        <v>12049.94</v>
      </c>
      <c r="C262" s="27">
        <v>0</v>
      </c>
      <c r="D262" s="27">
        <v>12049.94</v>
      </c>
      <c r="E262" s="32"/>
    </row>
    <row r="263" spans="1:5" ht="12.75">
      <c r="A263" s="26" t="s">
        <v>278</v>
      </c>
      <c r="B263" s="27">
        <v>1869.47</v>
      </c>
      <c r="C263" s="27">
        <v>0</v>
      </c>
      <c r="D263" s="27">
        <v>1869.47</v>
      </c>
      <c r="E263" s="32"/>
    </row>
    <row r="264" spans="1:5" ht="12.75">
      <c r="A264" s="26" t="s">
        <v>279</v>
      </c>
      <c r="B264" s="27">
        <v>489.65</v>
      </c>
      <c r="C264" s="27">
        <v>0</v>
      </c>
      <c r="D264" s="27">
        <v>489.65</v>
      </c>
      <c r="E264" s="32"/>
    </row>
    <row r="265" spans="1:5" ht="12.75">
      <c r="A265" s="26" t="s">
        <v>280</v>
      </c>
      <c r="B265" s="27">
        <v>9738.78</v>
      </c>
      <c r="C265" s="27">
        <v>0</v>
      </c>
      <c r="D265" s="27">
        <v>9738.78</v>
      </c>
      <c r="E265" s="32"/>
    </row>
    <row r="266" spans="1:5" ht="12.75">
      <c r="A266" s="26" t="s">
        <v>281</v>
      </c>
      <c r="B266" s="27">
        <v>129335.45</v>
      </c>
      <c r="C266" s="27">
        <v>0</v>
      </c>
      <c r="D266" s="27">
        <v>129335.45</v>
      </c>
      <c r="E266" s="32"/>
    </row>
    <row r="267" spans="1:5" ht="12.75">
      <c r="A267" s="26" t="s">
        <v>335</v>
      </c>
      <c r="B267" s="27">
        <v>1115.98</v>
      </c>
      <c r="C267" s="27">
        <v>0</v>
      </c>
      <c r="D267" s="27">
        <v>1115.98</v>
      </c>
      <c r="E267" s="32"/>
    </row>
    <row r="268" spans="1:5" ht="12.75">
      <c r="A268" s="26" t="s">
        <v>336</v>
      </c>
      <c r="B268" s="27">
        <v>1222.97</v>
      </c>
      <c r="C268" s="27">
        <v>0</v>
      </c>
      <c r="D268" s="27">
        <v>1222.97</v>
      </c>
      <c r="E268" s="32"/>
    </row>
    <row r="269" spans="1:5" ht="12.75">
      <c r="A269" s="26" t="s">
        <v>221</v>
      </c>
      <c r="B269" s="27">
        <v>7380.61</v>
      </c>
      <c r="C269" s="27">
        <v>0</v>
      </c>
      <c r="D269" s="27">
        <v>7380.61</v>
      </c>
      <c r="E269" s="32"/>
    </row>
    <row r="270" spans="1:5" ht="12.75">
      <c r="A270" s="26" t="s">
        <v>337</v>
      </c>
      <c r="B270" s="27">
        <v>1585.99</v>
      </c>
      <c r="C270" s="27">
        <v>0</v>
      </c>
      <c r="D270" s="27">
        <v>1585.99</v>
      </c>
      <c r="E270" s="32"/>
    </row>
    <row r="271" spans="1:5" ht="12.75">
      <c r="A271" s="26" t="s">
        <v>282</v>
      </c>
      <c r="B271" s="27">
        <v>36123.36</v>
      </c>
      <c r="C271" s="27">
        <v>0</v>
      </c>
      <c r="D271" s="27">
        <v>36123.36</v>
      </c>
      <c r="E271" s="32"/>
    </row>
    <row r="272" spans="1:5" ht="12.75">
      <c r="A272" s="26" t="s">
        <v>283</v>
      </c>
      <c r="B272" s="27">
        <v>512.89</v>
      </c>
      <c r="C272" s="27">
        <v>0</v>
      </c>
      <c r="D272" s="27">
        <v>512.89</v>
      </c>
      <c r="E272" s="32"/>
    </row>
    <row r="273" spans="1:5" ht="12.75">
      <c r="A273" s="26" t="s">
        <v>284</v>
      </c>
      <c r="B273" s="27">
        <v>247</v>
      </c>
      <c r="C273" s="27">
        <v>0</v>
      </c>
      <c r="D273" s="27">
        <v>247</v>
      </c>
      <c r="E273" s="32"/>
    </row>
    <row r="274" spans="1:5" ht="12.75">
      <c r="A274" s="26" t="s">
        <v>285</v>
      </c>
      <c r="B274" s="27">
        <v>1183.92</v>
      </c>
      <c r="C274" s="27">
        <v>0</v>
      </c>
      <c r="D274" s="27">
        <v>1183.92</v>
      </c>
      <c r="E274" s="32"/>
    </row>
    <row r="275" spans="1:5" ht="12.75">
      <c r="A275" s="26" t="s">
        <v>339</v>
      </c>
      <c r="B275" s="27">
        <v>1015.82</v>
      </c>
      <c r="C275" s="27">
        <v>0</v>
      </c>
      <c r="D275" s="27">
        <v>1015.82</v>
      </c>
      <c r="E275" s="32"/>
    </row>
    <row r="276" spans="1:5" ht="12.75">
      <c r="A276" s="26" t="s">
        <v>286</v>
      </c>
      <c r="B276" s="27">
        <v>9163.25</v>
      </c>
      <c r="C276" s="27">
        <v>0</v>
      </c>
      <c r="D276" s="27">
        <v>9163.25</v>
      </c>
      <c r="E276" s="32"/>
    </row>
    <row r="277" spans="1:5" ht="12.75">
      <c r="A277" s="26" t="s">
        <v>287</v>
      </c>
      <c r="B277" s="27">
        <v>27920.6</v>
      </c>
      <c r="C277" s="27">
        <v>0</v>
      </c>
      <c r="D277" s="27">
        <v>27920.6</v>
      </c>
      <c r="E277" s="32"/>
    </row>
    <row r="278" spans="1:5" ht="12.75">
      <c r="A278" s="26" t="s">
        <v>288</v>
      </c>
      <c r="B278" s="27">
        <v>22255.29</v>
      </c>
      <c r="C278" s="27">
        <v>0</v>
      </c>
      <c r="D278" s="27">
        <v>22255.29</v>
      </c>
      <c r="E278" s="32"/>
    </row>
    <row r="279" spans="1:5" ht="12.75">
      <c r="A279" s="26" t="s">
        <v>338</v>
      </c>
      <c r="B279" s="27">
        <v>1844729.33</v>
      </c>
      <c r="C279" s="27">
        <v>0</v>
      </c>
      <c r="D279" s="27">
        <v>1844729.33</v>
      </c>
      <c r="E279" s="32"/>
    </row>
    <row r="280" spans="1:5" ht="12.75">
      <c r="A280" s="26" t="s">
        <v>289</v>
      </c>
      <c r="B280" s="27">
        <v>57295.05</v>
      </c>
      <c r="C280" s="27">
        <v>0</v>
      </c>
      <c r="D280" s="27">
        <v>57295.05</v>
      </c>
      <c r="E280" s="32"/>
    </row>
    <row r="281" spans="1:5" ht="12.75">
      <c r="A281" s="26" t="s">
        <v>290</v>
      </c>
      <c r="B281" s="27">
        <v>1027998.14</v>
      </c>
      <c r="C281" s="27">
        <v>0</v>
      </c>
      <c r="D281" s="27">
        <v>1027998.14</v>
      </c>
      <c r="E281" s="32"/>
    </row>
    <row r="282" spans="1:5" ht="12.75">
      <c r="A282" s="51" t="s">
        <v>291</v>
      </c>
      <c r="B282" s="27">
        <v>725240.13</v>
      </c>
      <c r="C282" s="27">
        <v>0</v>
      </c>
      <c r="D282" s="27">
        <v>725240.13</v>
      </c>
      <c r="E282" s="32"/>
    </row>
    <row r="283" spans="1:5" ht="12.75">
      <c r="A283" s="26" t="s">
        <v>293</v>
      </c>
      <c r="B283" s="27">
        <v>1266225.71</v>
      </c>
      <c r="C283" s="27">
        <v>0</v>
      </c>
      <c r="D283" s="27">
        <v>1266225.71</v>
      </c>
      <c r="E283" s="32"/>
    </row>
    <row r="284" spans="1:5" ht="12.75">
      <c r="A284" s="26" t="s">
        <v>292</v>
      </c>
      <c r="B284" s="27">
        <v>405288.26</v>
      </c>
      <c r="C284" s="27">
        <v>0</v>
      </c>
      <c r="D284" s="27">
        <v>405288.26</v>
      </c>
      <c r="E284" s="32"/>
    </row>
    <row r="285" spans="1:5" ht="12.75">
      <c r="A285" s="26" t="s">
        <v>294</v>
      </c>
      <c r="B285" s="27">
        <v>1482461.91</v>
      </c>
      <c r="C285" s="27">
        <v>0</v>
      </c>
      <c r="D285" s="27">
        <v>1482461.91</v>
      </c>
      <c r="E285" s="32"/>
    </row>
    <row r="286" spans="1:5" ht="12.75">
      <c r="A286" s="26" t="s">
        <v>295</v>
      </c>
      <c r="B286" s="27">
        <v>58034.26</v>
      </c>
      <c r="C286" s="27">
        <v>0</v>
      </c>
      <c r="D286" s="27">
        <v>58034.26</v>
      </c>
      <c r="E286" s="32"/>
    </row>
    <row r="287" spans="1:5" ht="12.75">
      <c r="A287" s="26" t="s">
        <v>296</v>
      </c>
      <c r="B287" s="27">
        <v>584.81</v>
      </c>
      <c r="C287" s="27">
        <v>0</v>
      </c>
      <c r="D287" s="27">
        <v>584.81</v>
      </c>
      <c r="E287" s="32"/>
    </row>
    <row r="288" spans="1:5" ht="12.75">
      <c r="A288" s="26" t="s">
        <v>314</v>
      </c>
      <c r="B288" s="27">
        <v>40807.67</v>
      </c>
      <c r="C288" s="27">
        <v>0</v>
      </c>
      <c r="D288" s="27">
        <v>40807.67</v>
      </c>
      <c r="E288" s="32"/>
    </row>
    <row r="289" spans="1:5" ht="12.75">
      <c r="A289" s="26" t="s">
        <v>297</v>
      </c>
      <c r="B289" s="27">
        <v>73.45</v>
      </c>
      <c r="C289" s="27">
        <v>0</v>
      </c>
      <c r="D289" s="27">
        <v>73.45</v>
      </c>
      <c r="E289" s="32"/>
    </row>
    <row r="290" spans="1:5" ht="24" customHeight="1">
      <c r="A290" s="9" t="s">
        <v>23</v>
      </c>
      <c r="B290" s="21">
        <v>2015</v>
      </c>
      <c r="C290" s="21">
        <v>2014</v>
      </c>
      <c r="D290" s="22" t="s">
        <v>236</v>
      </c>
      <c r="E290" s="13" t="s">
        <v>212</v>
      </c>
    </row>
    <row r="291" spans="1:5" ht="12.75">
      <c r="A291" s="26" t="s">
        <v>298</v>
      </c>
      <c r="B291" s="27">
        <v>1104410.02</v>
      </c>
      <c r="C291" s="27">
        <v>0</v>
      </c>
      <c r="D291" s="27">
        <v>1104410.02</v>
      </c>
      <c r="E291" s="32"/>
    </row>
    <row r="292" spans="1:5" ht="12.75">
      <c r="A292" s="26" t="s">
        <v>299</v>
      </c>
      <c r="B292" s="27">
        <v>7993.5</v>
      </c>
      <c r="C292" s="27">
        <v>0</v>
      </c>
      <c r="D292" s="27">
        <v>7993.5</v>
      </c>
      <c r="E292" s="32"/>
    </row>
    <row r="293" spans="1:5" ht="12.75">
      <c r="A293" s="26" t="s">
        <v>301</v>
      </c>
      <c r="B293" s="27">
        <v>2430</v>
      </c>
      <c r="C293" s="27">
        <v>0</v>
      </c>
      <c r="D293" s="27">
        <v>2430</v>
      </c>
      <c r="E293" s="32"/>
    </row>
    <row r="294" spans="1:5" ht="12.75">
      <c r="A294" s="26" t="s">
        <v>300</v>
      </c>
      <c r="B294" s="27">
        <v>4950.99</v>
      </c>
      <c r="C294" s="27">
        <v>0</v>
      </c>
      <c r="D294" s="27">
        <v>4950.99</v>
      </c>
      <c r="E294" s="32"/>
    </row>
    <row r="295" spans="1:5" ht="12.75">
      <c r="A295" s="26" t="s">
        <v>302</v>
      </c>
      <c r="B295" s="27">
        <v>1976.43</v>
      </c>
      <c r="C295" s="27">
        <v>0</v>
      </c>
      <c r="D295" s="27">
        <v>1976.43</v>
      </c>
      <c r="E295" s="32"/>
    </row>
    <row r="296" spans="1:5" ht="12.75">
      <c r="A296" s="26" t="s">
        <v>303</v>
      </c>
      <c r="B296" s="27">
        <v>3960.94</v>
      </c>
      <c r="C296" s="27">
        <v>0</v>
      </c>
      <c r="D296" s="27">
        <v>3960.94</v>
      </c>
      <c r="E296" s="32"/>
    </row>
    <row r="297" spans="1:5" ht="12.75">
      <c r="A297" s="26" t="s">
        <v>304</v>
      </c>
      <c r="B297" s="27">
        <v>646.2</v>
      </c>
      <c r="C297" s="27">
        <v>0</v>
      </c>
      <c r="D297" s="27">
        <v>646.2</v>
      </c>
      <c r="E297" s="32"/>
    </row>
    <row r="298" spans="1:5" ht="12.75">
      <c r="A298" s="26" t="s">
        <v>305</v>
      </c>
      <c r="B298" s="27">
        <v>18488.63</v>
      </c>
      <c r="C298" s="27">
        <v>0</v>
      </c>
      <c r="D298" s="27">
        <v>18488.63</v>
      </c>
      <c r="E298" s="32"/>
    </row>
    <row r="299" spans="1:5" ht="12.75">
      <c r="A299" s="26" t="s">
        <v>306</v>
      </c>
      <c r="B299" s="27">
        <v>34247.91</v>
      </c>
      <c r="C299" s="27">
        <v>0</v>
      </c>
      <c r="D299" s="27">
        <v>34247.91</v>
      </c>
      <c r="E299" s="32"/>
    </row>
    <row r="300" spans="1:5" ht="12.75">
      <c r="A300" s="26" t="s">
        <v>307</v>
      </c>
      <c r="B300" s="27">
        <v>58164.64</v>
      </c>
      <c r="C300" s="27">
        <v>0</v>
      </c>
      <c r="D300" s="27">
        <v>58164.64</v>
      </c>
      <c r="E300" s="32"/>
    </row>
    <row r="301" spans="1:5" ht="12.75">
      <c r="A301" s="26" t="s">
        <v>308</v>
      </c>
      <c r="B301" s="27">
        <v>113584.61</v>
      </c>
      <c r="C301" s="27">
        <v>0</v>
      </c>
      <c r="D301" s="27">
        <v>113584.61</v>
      </c>
      <c r="E301" s="32"/>
    </row>
    <row r="302" spans="1:5" ht="12.75">
      <c r="A302" s="26" t="s">
        <v>309</v>
      </c>
      <c r="B302" s="27">
        <v>220.68</v>
      </c>
      <c r="C302" s="27">
        <v>0</v>
      </c>
      <c r="D302" s="27">
        <v>220.68</v>
      </c>
      <c r="E302" s="32"/>
    </row>
    <row r="303" spans="1:5" ht="12.75">
      <c r="A303" s="26" t="s">
        <v>310</v>
      </c>
      <c r="B303" s="27">
        <v>1451145.44</v>
      </c>
      <c r="C303" s="27">
        <v>0</v>
      </c>
      <c r="D303" s="27">
        <v>1451145.44</v>
      </c>
      <c r="E303" s="32"/>
    </row>
    <row r="304" spans="1:5" ht="12.75">
      <c r="A304" s="26" t="s">
        <v>313</v>
      </c>
      <c r="B304" s="27">
        <v>544.49</v>
      </c>
      <c r="C304" s="27">
        <v>0</v>
      </c>
      <c r="D304" s="27">
        <v>544.49</v>
      </c>
      <c r="E304" s="32"/>
    </row>
    <row r="305" spans="1:5" ht="12.75">
      <c r="A305" s="26" t="s">
        <v>346</v>
      </c>
      <c r="B305" s="27">
        <v>164.42</v>
      </c>
      <c r="C305" s="27">
        <v>0</v>
      </c>
      <c r="D305" s="27">
        <v>164.42</v>
      </c>
      <c r="E305" s="32"/>
    </row>
    <row r="306" spans="1:5" ht="12.75">
      <c r="A306" s="26" t="s">
        <v>311</v>
      </c>
      <c r="B306" s="27">
        <v>2180318.86</v>
      </c>
      <c r="C306" s="27">
        <v>0</v>
      </c>
      <c r="D306" s="27">
        <v>2180318.86</v>
      </c>
      <c r="E306" s="32"/>
    </row>
    <row r="307" spans="1:5" ht="12.75">
      <c r="A307" s="26" t="s">
        <v>312</v>
      </c>
      <c r="B307" s="27">
        <v>436953.37</v>
      </c>
      <c r="C307" s="27">
        <v>0</v>
      </c>
      <c r="D307" s="27">
        <v>436953.37</v>
      </c>
      <c r="E307" s="32"/>
    </row>
    <row r="308" spans="1:5" ht="12.75">
      <c r="A308" s="26" t="s">
        <v>315</v>
      </c>
      <c r="B308" s="27">
        <v>317538.61</v>
      </c>
      <c r="C308" s="27">
        <v>0</v>
      </c>
      <c r="D308" s="27">
        <v>317538.61</v>
      </c>
      <c r="E308" s="32"/>
    </row>
    <row r="309" spans="1:5" ht="12.75">
      <c r="A309" s="26" t="s">
        <v>316</v>
      </c>
      <c r="B309" s="27">
        <v>128963.07</v>
      </c>
      <c r="C309" s="27">
        <v>0</v>
      </c>
      <c r="D309" s="27">
        <v>128963.07</v>
      </c>
      <c r="E309" s="32"/>
    </row>
    <row r="310" spans="1:5" ht="12.75">
      <c r="A310" s="26" t="s">
        <v>317</v>
      </c>
      <c r="B310" s="27">
        <v>53844.44</v>
      </c>
      <c r="C310" s="27">
        <v>0</v>
      </c>
      <c r="D310" s="27">
        <v>53844.44</v>
      </c>
      <c r="E310" s="32"/>
    </row>
    <row r="311" spans="1:5" ht="12.75">
      <c r="A311" s="26" t="s">
        <v>318</v>
      </c>
      <c r="B311" s="27">
        <v>887425.08</v>
      </c>
      <c r="C311" s="27">
        <v>0</v>
      </c>
      <c r="D311" s="27">
        <v>887425.08</v>
      </c>
      <c r="E311" s="32"/>
    </row>
    <row r="312" spans="1:5" ht="12.75">
      <c r="A312" s="26" t="s">
        <v>340</v>
      </c>
      <c r="B312" s="27">
        <v>67544.37</v>
      </c>
      <c r="C312" s="27">
        <v>0</v>
      </c>
      <c r="D312" s="27">
        <v>67544.37</v>
      </c>
      <c r="E312" s="32"/>
    </row>
    <row r="313" spans="1:5" ht="12.75">
      <c r="A313" s="26" t="s">
        <v>341</v>
      </c>
      <c r="B313" s="27">
        <v>2575</v>
      </c>
      <c r="C313" s="27">
        <v>0</v>
      </c>
      <c r="D313" s="27">
        <v>2575</v>
      </c>
      <c r="E313" s="32"/>
    </row>
    <row r="314" spans="1:5" ht="12.75">
      <c r="A314" s="26" t="s">
        <v>342</v>
      </c>
      <c r="B314" s="27">
        <v>671520.08</v>
      </c>
      <c r="C314" s="27">
        <v>0</v>
      </c>
      <c r="D314" s="27">
        <v>671520.08</v>
      </c>
      <c r="E314" s="32"/>
    </row>
    <row r="315" spans="1:5" ht="12.75">
      <c r="A315" s="26" t="s">
        <v>343</v>
      </c>
      <c r="B315" s="27">
        <v>115865.21</v>
      </c>
      <c r="C315" s="27">
        <v>0</v>
      </c>
      <c r="D315" s="27">
        <v>115865.21</v>
      </c>
      <c r="E315" s="32"/>
    </row>
    <row r="316" spans="1:5" ht="12.75">
      <c r="A316" s="26" t="s">
        <v>344</v>
      </c>
      <c r="B316" s="27">
        <v>56692.9</v>
      </c>
      <c r="C316" s="27">
        <v>0</v>
      </c>
      <c r="D316" s="27">
        <v>56692.9</v>
      </c>
      <c r="E316" s="32"/>
    </row>
    <row r="317" spans="1:5" ht="12.75">
      <c r="A317" s="26" t="s">
        <v>345</v>
      </c>
      <c r="B317" s="27">
        <v>790.35</v>
      </c>
      <c r="C317" s="27">
        <v>0</v>
      </c>
      <c r="D317" s="27">
        <v>790.35</v>
      </c>
      <c r="E317" s="32"/>
    </row>
    <row r="318" spans="1:5" ht="12.75">
      <c r="A318" s="26" t="s">
        <v>232</v>
      </c>
      <c r="B318" s="27">
        <v>23343.64</v>
      </c>
      <c r="C318" s="27">
        <v>1000</v>
      </c>
      <c r="D318" s="27">
        <v>22343.64</v>
      </c>
      <c r="E318" s="32"/>
    </row>
    <row r="319" spans="1:5" ht="12.75">
      <c r="A319" s="26" t="s">
        <v>347</v>
      </c>
      <c r="B319" s="27">
        <v>53.9</v>
      </c>
      <c r="C319" s="27">
        <v>0</v>
      </c>
      <c r="D319" s="27">
        <v>53.9</v>
      </c>
      <c r="E319" s="32"/>
    </row>
    <row r="320" spans="1:5" ht="12.75">
      <c r="A320" s="26" t="s">
        <v>222</v>
      </c>
      <c r="B320" s="27">
        <v>108514.06</v>
      </c>
      <c r="C320" s="27">
        <v>76109</v>
      </c>
      <c r="D320" s="27">
        <v>32405.059999999998</v>
      </c>
      <c r="E320" s="32"/>
    </row>
    <row r="321" spans="1:5" ht="12.75">
      <c r="A321" s="26" t="s">
        <v>319</v>
      </c>
      <c r="B321" s="27">
        <v>50000</v>
      </c>
      <c r="C321" s="27">
        <v>0</v>
      </c>
      <c r="D321" s="27">
        <v>50000</v>
      </c>
      <c r="E321" s="32"/>
    </row>
    <row r="322" spans="1:5" ht="12.75">
      <c r="A322" s="26" t="s">
        <v>320</v>
      </c>
      <c r="B322" s="27">
        <v>30560.44</v>
      </c>
      <c r="C322" s="27">
        <v>0</v>
      </c>
      <c r="D322" s="27">
        <v>30560.44</v>
      </c>
      <c r="E322" s="32"/>
    </row>
    <row r="323" spans="1:5" ht="12.75">
      <c r="A323" s="6" t="s">
        <v>178</v>
      </c>
      <c r="B323" s="7">
        <v>66590262.26999997</v>
      </c>
      <c r="C323" s="7">
        <v>64969416.57</v>
      </c>
      <c r="D323" s="7">
        <v>1620845.6999999732</v>
      </c>
      <c r="E323" s="8">
        <v>2.494782600138675</v>
      </c>
    </row>
    <row r="324" spans="1:5" ht="12.75" hidden="1">
      <c r="A324" s="12" t="s">
        <v>179</v>
      </c>
      <c r="B324" s="2">
        <v>7000</v>
      </c>
      <c r="C324" s="2">
        <v>33500</v>
      </c>
      <c r="D324" s="2">
        <v>-26500</v>
      </c>
      <c r="E324" s="4">
        <v>-79.1044776119403</v>
      </c>
    </row>
    <row r="325" spans="1:5" ht="12.75" hidden="1">
      <c r="A325" s="33" t="s">
        <v>180</v>
      </c>
      <c r="B325" s="27">
        <v>0</v>
      </c>
      <c r="C325" s="27">
        <v>0</v>
      </c>
      <c r="D325" s="27">
        <v>0</v>
      </c>
      <c r="E325" s="29"/>
    </row>
    <row r="326" spans="1:5" ht="12.75" hidden="1">
      <c r="A326" s="5" t="s">
        <v>210</v>
      </c>
      <c r="B326" s="27">
        <v>0</v>
      </c>
      <c r="C326" s="27">
        <v>22000</v>
      </c>
      <c r="D326" s="27">
        <v>-22000</v>
      </c>
      <c r="E326" s="29"/>
    </row>
    <row r="327" spans="1:5" ht="12.75" hidden="1">
      <c r="A327" s="33" t="s">
        <v>209</v>
      </c>
      <c r="B327" s="27">
        <v>0</v>
      </c>
      <c r="C327" s="27">
        <v>0</v>
      </c>
      <c r="D327" s="27">
        <v>0</v>
      </c>
      <c r="E327" s="29"/>
    </row>
    <row r="328" spans="1:5" ht="12.75">
      <c r="A328" s="5" t="s">
        <v>208</v>
      </c>
      <c r="B328" s="27">
        <v>7000</v>
      </c>
      <c r="C328" s="27">
        <v>11500</v>
      </c>
      <c r="D328" s="27">
        <v>-4500</v>
      </c>
      <c r="E328" s="29"/>
    </row>
    <row r="329" spans="1:5" ht="18" customHeight="1">
      <c r="A329" s="17" t="s">
        <v>181</v>
      </c>
      <c r="B329" s="2">
        <v>157550</v>
      </c>
      <c r="C329" s="2">
        <v>215745</v>
      </c>
      <c r="D329" s="2">
        <v>-58195</v>
      </c>
      <c r="E329" s="4">
        <v>-26.97397390437785</v>
      </c>
    </row>
    <row r="330" spans="1:7" ht="12" customHeight="1">
      <c r="A330" s="33" t="s">
        <v>182</v>
      </c>
      <c r="B330" s="27">
        <v>150000</v>
      </c>
      <c r="C330" s="27">
        <v>150000</v>
      </c>
      <c r="D330" s="27">
        <v>0</v>
      </c>
      <c r="E330" s="32"/>
      <c r="G330" s="41"/>
    </row>
    <row r="331" spans="1:7" ht="11.25" customHeight="1">
      <c r="A331" s="5" t="s">
        <v>211</v>
      </c>
      <c r="B331" s="27">
        <v>7550</v>
      </c>
      <c r="C331" s="27">
        <v>65745</v>
      </c>
      <c r="D331" s="27">
        <v>-58195</v>
      </c>
      <c r="E331" s="32"/>
      <c r="G331" s="40"/>
    </row>
    <row r="332" spans="1:5" ht="12.75">
      <c r="A332" s="6" t="s">
        <v>183</v>
      </c>
      <c r="B332" s="7">
        <v>164550</v>
      </c>
      <c r="C332" s="7">
        <v>249245</v>
      </c>
      <c r="D332" s="7">
        <v>-84695</v>
      </c>
      <c r="E332" s="8">
        <v>-33.980621476860115</v>
      </c>
    </row>
    <row r="333" spans="1:5" ht="12.75">
      <c r="A333" s="9" t="s">
        <v>184</v>
      </c>
      <c r="B333" s="10">
        <v>66754812.26999997</v>
      </c>
      <c r="C333" s="10">
        <v>65218661.57</v>
      </c>
      <c r="D333" s="10">
        <v>1536150.6999999732</v>
      </c>
      <c r="E333" s="11">
        <v>2.3553851965379624</v>
      </c>
    </row>
    <row r="334" spans="1:5" ht="12.75">
      <c r="A334" s="9" t="s">
        <v>185</v>
      </c>
      <c r="B334" s="10">
        <v>312493813.09</v>
      </c>
      <c r="C334" s="10">
        <v>309263401.01</v>
      </c>
      <c r="D334" s="10">
        <v>3230412.0799999833</v>
      </c>
      <c r="E334" s="11">
        <v>1.0445503960216516</v>
      </c>
    </row>
    <row r="335" spans="1:5" ht="12.75">
      <c r="A335" s="12" t="s">
        <v>223</v>
      </c>
      <c r="B335" s="2">
        <v>81000</v>
      </c>
      <c r="C335" s="2">
        <v>95400</v>
      </c>
      <c r="D335" s="2">
        <v>-14400</v>
      </c>
      <c r="E335" s="4">
        <v>-15.09433962264151</v>
      </c>
    </row>
    <row r="336" spans="1:5" ht="12.75">
      <c r="A336" s="26" t="s">
        <v>186</v>
      </c>
      <c r="B336" s="27">
        <v>30600</v>
      </c>
      <c r="C336" s="27">
        <v>36000</v>
      </c>
      <c r="D336" s="27">
        <v>-5400</v>
      </c>
      <c r="E336" s="37"/>
    </row>
    <row r="337" spans="1:5" ht="12.75">
      <c r="A337" s="26" t="s">
        <v>187</v>
      </c>
      <c r="B337" s="27">
        <v>50400</v>
      </c>
      <c r="C337" s="27">
        <v>59400</v>
      </c>
      <c r="D337" s="27">
        <v>-9000</v>
      </c>
      <c r="E337" s="37"/>
    </row>
    <row r="338" spans="1:5" ht="12.75" hidden="1">
      <c r="A338" s="26" t="s">
        <v>188</v>
      </c>
      <c r="B338" s="27">
        <v>0</v>
      </c>
      <c r="C338" s="27">
        <v>0</v>
      </c>
      <c r="D338" s="27">
        <v>0</v>
      </c>
      <c r="E338" s="37"/>
    </row>
    <row r="339" spans="1:5" ht="12.75">
      <c r="A339" s="12" t="s">
        <v>233</v>
      </c>
      <c r="B339" s="2">
        <v>0</v>
      </c>
      <c r="C339" s="2">
        <v>221</v>
      </c>
      <c r="D339" s="2">
        <v>-221</v>
      </c>
      <c r="E339" s="24"/>
    </row>
    <row r="340" spans="1:5" ht="12.75" hidden="1">
      <c r="A340" s="26" t="s">
        <v>189</v>
      </c>
      <c r="B340" s="27">
        <v>0</v>
      </c>
      <c r="C340" s="27">
        <v>0</v>
      </c>
      <c r="D340" s="27">
        <v>0</v>
      </c>
      <c r="E340" s="37"/>
    </row>
    <row r="341" spans="1:5" ht="18" customHeight="1" hidden="1">
      <c r="A341" s="12" t="s">
        <v>233</v>
      </c>
      <c r="B341" s="2"/>
      <c r="C341" s="2">
        <v>221</v>
      </c>
      <c r="D341" s="2">
        <v>0</v>
      </c>
      <c r="E341" s="24"/>
    </row>
    <row r="342" spans="1:5" ht="12.75" hidden="1">
      <c r="A342" s="5" t="s">
        <v>190</v>
      </c>
      <c r="B342" s="27">
        <v>0</v>
      </c>
      <c r="C342" s="27">
        <v>0</v>
      </c>
      <c r="D342" s="27">
        <v>0</v>
      </c>
      <c r="E342" s="37"/>
    </row>
    <row r="343" spans="1:5" ht="12.75" hidden="1">
      <c r="A343" s="5" t="s">
        <v>191</v>
      </c>
      <c r="B343" s="27">
        <v>0</v>
      </c>
      <c r="C343" s="27">
        <v>0</v>
      </c>
      <c r="D343" s="27">
        <v>0</v>
      </c>
      <c r="E343" s="37"/>
    </row>
    <row r="344" spans="1:5" ht="12.75">
      <c r="A344" s="5" t="s">
        <v>234</v>
      </c>
      <c r="B344" s="27">
        <v>0</v>
      </c>
      <c r="C344" s="27">
        <v>221</v>
      </c>
      <c r="D344" s="27">
        <v>-221</v>
      </c>
      <c r="E344" s="37"/>
    </row>
    <row r="345" spans="1:5" ht="12.75" hidden="1">
      <c r="A345" s="5" t="s">
        <v>235</v>
      </c>
      <c r="B345" s="27">
        <v>0</v>
      </c>
      <c r="C345" s="27"/>
      <c r="D345" s="27"/>
      <c r="E345" s="37"/>
    </row>
    <row r="346" spans="1:5" ht="12.75">
      <c r="A346" s="6" t="s">
        <v>192</v>
      </c>
      <c r="B346" s="7">
        <v>81000</v>
      </c>
      <c r="C346" s="7">
        <v>95621</v>
      </c>
      <c r="D346" s="7">
        <v>-14621</v>
      </c>
      <c r="E346" s="8">
        <v>-15.29057424624298</v>
      </c>
    </row>
    <row r="347" spans="1:5" ht="18" customHeight="1">
      <c r="A347" s="17" t="s">
        <v>193</v>
      </c>
      <c r="B347" s="2">
        <v>10157155.89</v>
      </c>
      <c r="C347" s="2">
        <v>4156741.32</v>
      </c>
      <c r="D347" s="2">
        <v>6000414.57</v>
      </c>
      <c r="E347" s="24">
        <v>144.35381247154444</v>
      </c>
    </row>
    <row r="348" spans="1:5" ht="12.75" customHeight="1">
      <c r="A348" s="33" t="s">
        <v>194</v>
      </c>
      <c r="B348" s="27">
        <v>10157155.89</v>
      </c>
      <c r="C348" s="27">
        <v>4156741.32</v>
      </c>
      <c r="D348" s="27">
        <v>6000414.57</v>
      </c>
      <c r="E348" s="37"/>
    </row>
    <row r="349" spans="1:5" ht="10.5" customHeight="1">
      <c r="A349" s="33" t="s">
        <v>195</v>
      </c>
      <c r="B349" s="27"/>
      <c r="C349" s="27">
        <v>0</v>
      </c>
      <c r="D349" s="27">
        <v>0</v>
      </c>
      <c r="E349" s="37"/>
    </row>
    <row r="350" spans="1:5" ht="12.75">
      <c r="A350" s="6" t="s">
        <v>196</v>
      </c>
      <c r="B350" s="7">
        <v>10157155.89</v>
      </c>
      <c r="C350" s="7">
        <v>4156741.32</v>
      </c>
      <c r="D350" s="7">
        <v>6000414.57</v>
      </c>
      <c r="E350" s="8">
        <v>144.35381247154444</v>
      </c>
    </row>
    <row r="351" spans="1:7" ht="12.75">
      <c r="A351" s="9" t="s">
        <v>197</v>
      </c>
      <c r="B351" s="10">
        <v>10238155.89</v>
      </c>
      <c r="C351" s="10">
        <v>4252362.32</v>
      </c>
      <c r="D351" s="10">
        <v>5985793.57</v>
      </c>
      <c r="E351" s="11">
        <v>140.76395940786156</v>
      </c>
      <c r="G351" s="40"/>
    </row>
    <row r="352" spans="1:5" ht="12.75">
      <c r="A352" s="18" t="s">
        <v>198</v>
      </c>
      <c r="B352" s="19">
        <v>322731968.97999996</v>
      </c>
      <c r="C352" s="19">
        <v>313515763.33</v>
      </c>
      <c r="D352" s="19">
        <v>9216205.649999976</v>
      </c>
      <c r="E352" s="20">
        <v>2.9396307069572116</v>
      </c>
    </row>
    <row r="353" ht="12.75">
      <c r="B353" s="48"/>
    </row>
    <row r="354" ht="12.75">
      <c r="B354" s="48"/>
    </row>
    <row r="366" spans="1:5" ht="12.75" hidden="1">
      <c r="A366" s="9"/>
      <c r="B366" s="10"/>
      <c r="C366" s="10"/>
      <c r="D366" s="10"/>
      <c r="E366" s="11"/>
    </row>
    <row r="367" spans="1:5" ht="12.75" hidden="1">
      <c r="A367" s="12"/>
      <c r="B367" s="2"/>
      <c r="C367" s="2"/>
      <c r="D367" s="2"/>
      <c r="E367" s="4"/>
    </row>
    <row r="368" spans="1:5" ht="12.75" hidden="1">
      <c r="A368" s="26"/>
      <c r="B368" s="27"/>
      <c r="C368" s="27"/>
      <c r="D368" s="27"/>
      <c r="E368" s="37"/>
    </row>
    <row r="369" spans="1:5" ht="12.75" hidden="1">
      <c r="A369" s="26"/>
      <c r="B369" s="27"/>
      <c r="C369" s="27"/>
      <c r="D369" s="27"/>
      <c r="E369" s="37"/>
    </row>
    <row r="370" spans="1:5" ht="12.75" hidden="1">
      <c r="A370" s="26"/>
      <c r="B370" s="27"/>
      <c r="C370" s="27"/>
      <c r="D370" s="27"/>
      <c r="E370" s="37"/>
    </row>
    <row r="371" spans="1:5" ht="12.75" hidden="1">
      <c r="A371" s="26"/>
      <c r="B371" s="27"/>
      <c r="C371" s="27"/>
      <c r="D371" s="27"/>
      <c r="E371" s="37"/>
    </row>
    <row r="372" spans="1:5" ht="12.75" hidden="1">
      <c r="A372" s="12"/>
      <c r="B372" s="2"/>
      <c r="C372" s="2"/>
      <c r="D372" s="2"/>
      <c r="E372" s="24"/>
    </row>
    <row r="373" spans="1:5" ht="12.75" hidden="1">
      <c r="A373" s="26"/>
      <c r="B373" s="27"/>
      <c r="C373" s="27"/>
      <c r="D373" s="27"/>
      <c r="E373" s="37"/>
    </row>
    <row r="374" spans="1:5" ht="12.75" hidden="1">
      <c r="A374" s="12"/>
      <c r="B374" s="2"/>
      <c r="C374" s="2"/>
      <c r="D374" s="2"/>
      <c r="E374" s="24"/>
    </row>
    <row r="375" spans="1:5" ht="12.75" hidden="1">
      <c r="A375" s="5"/>
      <c r="B375" s="27"/>
      <c r="C375" s="27"/>
      <c r="D375" s="27"/>
      <c r="E375" s="37"/>
    </row>
    <row r="376" spans="1:5" ht="12.75" hidden="1">
      <c r="A376" s="5"/>
      <c r="B376" s="27"/>
      <c r="C376" s="27"/>
      <c r="D376" s="27"/>
      <c r="E376" s="37"/>
    </row>
    <row r="377" spans="1:5" ht="12.75" hidden="1">
      <c r="A377" s="5"/>
      <c r="B377" s="27"/>
      <c r="C377" s="27"/>
      <c r="D377" s="27"/>
      <c r="E377" s="37"/>
    </row>
    <row r="378" spans="1:5" ht="12.75" hidden="1">
      <c r="A378" s="5"/>
      <c r="B378" s="27"/>
      <c r="C378" s="27"/>
      <c r="D378" s="27"/>
      <c r="E378" s="37"/>
    </row>
    <row r="379" spans="1:5" ht="12.75" hidden="1">
      <c r="A379" s="6"/>
      <c r="B379" s="7"/>
      <c r="C379" s="7"/>
      <c r="D379" s="7"/>
      <c r="E379" s="8"/>
    </row>
    <row r="380" spans="1:5" ht="12.75" hidden="1">
      <c r="A380" s="17"/>
      <c r="B380" s="2"/>
      <c r="C380" s="2"/>
      <c r="D380" s="2"/>
      <c r="E380" s="24"/>
    </row>
    <row r="381" spans="1:5" ht="12.75" hidden="1">
      <c r="A381" s="33"/>
      <c r="B381" s="27"/>
      <c r="C381" s="27"/>
      <c r="D381" s="27"/>
      <c r="E381" s="37"/>
    </row>
    <row r="382" spans="1:5" ht="12.75" hidden="1">
      <c r="A382" s="33"/>
      <c r="B382" s="27"/>
      <c r="C382" s="27"/>
      <c r="D382" s="27"/>
      <c r="E382" s="37"/>
    </row>
    <row r="383" spans="1:5" ht="12.75" hidden="1">
      <c r="A383" s="6"/>
      <c r="B383" s="7"/>
      <c r="C383" s="7"/>
      <c r="D383" s="7"/>
      <c r="E383" s="8"/>
    </row>
    <row r="384" spans="1:5" ht="12.75" hidden="1">
      <c r="A384" s="9"/>
      <c r="B384" s="10"/>
      <c r="C384" s="10"/>
      <c r="D384" s="10"/>
      <c r="E384" s="11"/>
    </row>
    <row r="385" spans="1:5" ht="12.75" hidden="1">
      <c r="A385" s="18"/>
      <c r="B385" s="19"/>
      <c r="C385" s="19"/>
      <c r="D385" s="19"/>
      <c r="E385" s="20"/>
    </row>
    <row r="386" ht="12.75" hidden="1"/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anaisabel.ruiperez</dc:creator>
  <cp:keywords/>
  <dc:description/>
  <cp:lastModifiedBy>ester.lopez</cp:lastModifiedBy>
  <cp:lastPrinted>2016-07-20T12:50:47Z</cp:lastPrinted>
  <dcterms:created xsi:type="dcterms:W3CDTF">2016-07-18T10:18:19Z</dcterms:created>
  <dcterms:modified xsi:type="dcterms:W3CDTF">2016-08-05T07:00:32Z</dcterms:modified>
  <cp:category/>
  <cp:version/>
  <cp:contentType/>
  <cp:contentStatus/>
</cp:coreProperties>
</file>